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51\Downloads\"/>
    </mc:Choice>
  </mc:AlternateContent>
  <xr:revisionPtr revIDLastSave="0" documentId="13_ncr:1_{42CDCCFA-D2B5-40E1-ADFB-864A02BDF06A}" xr6:coauthVersionLast="47" xr6:coauthVersionMax="47" xr10:uidLastSave="{00000000-0000-0000-0000-000000000000}"/>
  <bookViews>
    <workbookView xWindow="-57720" yWindow="-120" windowWidth="29040" windowHeight="15840" xr2:uid="{16D6329C-C950-461A-B353-7C0F5F099768}"/>
  </bookViews>
  <sheets>
    <sheet name="Wytwórca" sheetId="1" r:id="rId1"/>
    <sheet name="Przedsiębiorstwo obrotu" sheetId="2" r:id="rId2"/>
  </sheets>
  <definedNames>
    <definedName name="_xlnm._FilterDatabase" localSheetId="1" hidden="1">'Przedsiębiorstwo obrotu'!$A$3:$G$38</definedName>
    <definedName name="_xlnm._FilterDatabase" localSheetId="0" hidden="1">Wytwórca!$A$113:$G$175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4" i="2" l="1"/>
  <c r="Q73" i="2"/>
  <c r="N72" i="2"/>
  <c r="M71" i="2"/>
  <c r="V45" i="2"/>
  <c r="Q44" i="2"/>
  <c r="N43" i="2"/>
  <c r="M42" i="2"/>
  <c r="U7" i="2"/>
  <c r="N5" i="2"/>
  <c r="L4" i="2"/>
  <c r="T117" i="1"/>
  <c r="P116" i="1"/>
  <c r="M115" i="1"/>
  <c r="L114" i="1"/>
  <c r="T7" i="1"/>
  <c r="T45" i="1"/>
  <c r="P44" i="1"/>
  <c r="L42" i="1"/>
  <c r="D12" i="2"/>
  <c r="D24" i="2"/>
  <c r="D36" i="2"/>
  <c r="D122" i="1"/>
  <c r="D123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1" i="1"/>
  <c r="D120" i="1"/>
  <c r="D119" i="1"/>
  <c r="D118" i="1"/>
  <c r="D117" i="1"/>
  <c r="D116" i="1"/>
  <c r="D115" i="1"/>
  <c r="D114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4" i="1"/>
  <c r="D38" i="2"/>
  <c r="D37" i="2"/>
  <c r="D35" i="2"/>
  <c r="D34" i="2"/>
  <c r="D33" i="2"/>
  <c r="D32" i="2"/>
  <c r="D31" i="2"/>
  <c r="D30" i="2"/>
  <c r="D29" i="2"/>
  <c r="D28" i="2"/>
  <c r="D27" i="2"/>
  <c r="D26" i="2"/>
  <c r="D25" i="2"/>
  <c r="D23" i="2"/>
  <c r="D22" i="2"/>
  <c r="D21" i="2"/>
  <c r="D20" i="2"/>
  <c r="D19" i="2"/>
  <c r="D18" i="2"/>
  <c r="D17" i="2"/>
  <c r="D16" i="2"/>
  <c r="D15" i="2"/>
  <c r="D14" i="2"/>
  <c r="D13" i="2"/>
  <c r="D11" i="2"/>
  <c r="D10" i="2"/>
  <c r="D9" i="2"/>
  <c r="D8" i="2"/>
  <c r="D7" i="2"/>
  <c r="D6" i="2"/>
  <c r="D5" i="2"/>
  <c r="D4" i="2" l="1"/>
  <c r="L4" i="1"/>
</calcChain>
</file>

<file path=xl/sharedStrings.xml><?xml version="1.0" encoding="utf-8"?>
<sst xmlns="http://schemas.openxmlformats.org/spreadsheetml/2006/main" count="211" uniqueCount="42">
  <si>
    <t>srednia wazona wolumenem cena rynkowa sprzedanej energii elektrycznej (zl)</t>
  </si>
  <si>
    <t>sredni wazony wolumenem limit ceny sprzedanej energii elektrycznej (zl)</t>
  </si>
  <si>
    <t>wolumen sprzedanej energii elektrycznej (MWh)</t>
  </si>
  <si>
    <t>odpis na fundusz (zl)</t>
  </si>
  <si>
    <t>data sprzedazy energii elektrycznej (dd.mm.rrrr)</t>
  </si>
  <si>
    <t>termin platnosci (dd.mm.rrrr)</t>
  </si>
  <si>
    <t>miesiac zrealizowania platnosci (rrrr.mm)</t>
  </si>
  <si>
    <t>Grudzień 2022 r.</t>
  </si>
  <si>
    <t>Przykład danych szczegółowych w cześci A i jego odwzorowania w części B sprawozdania dla kolejnych miesięcy:</t>
  </si>
  <si>
    <t>Suma wymagalnych odpisów na Fundusz, za które została zrealizowana płatność w miesiącu kalendarzowym objętym sprawozdaniem (zł)</t>
  </si>
  <si>
    <t>Styczeń 2023 r.</t>
  </si>
  <si>
    <t>Luty 2023 r.</t>
  </si>
  <si>
    <t>2023.01</t>
  </si>
  <si>
    <t>2023.02</t>
  </si>
  <si>
    <t>2023.03</t>
  </si>
  <si>
    <t>- suma odpisów (kolumna D) dla których data sprzedaży (kolumna E) odpowiada grudniowi 2022 r.</t>
  </si>
  <si>
    <t>- suma odpisów (kolumna D) dla których data sprzedaży (kolumna E) odpowiada lutemu 2023 r.</t>
  </si>
  <si>
    <t>- suma odpisów (kolumna D) dla których data sprzedaży (kolumna E) odpowiada styczniowi 2023 r.</t>
  </si>
  <si>
    <r>
      <t xml:space="preserve">Suma odpisów </t>
    </r>
    <r>
      <rPr>
        <b/>
        <sz val="11"/>
        <color theme="1"/>
        <rFont val="Calibri"/>
        <family val="2"/>
        <charset val="238"/>
        <scheme val="minor"/>
      </rPr>
      <t>należnych</t>
    </r>
    <r>
      <rPr>
        <sz val="11"/>
        <color theme="1"/>
        <rFont val="Calibri"/>
        <family val="2"/>
        <charset val="238"/>
        <scheme val="minor"/>
      </rPr>
      <t xml:space="preserve"> (zł)</t>
    </r>
  </si>
  <si>
    <r>
      <t xml:space="preserve">Suma odpisów </t>
    </r>
    <r>
      <rPr>
        <b/>
        <sz val="11"/>
        <color theme="1"/>
        <rFont val="Calibri"/>
        <family val="2"/>
        <charset val="238"/>
        <scheme val="minor"/>
      </rPr>
      <t>wymagalnych</t>
    </r>
    <r>
      <rPr>
        <sz val="11"/>
        <color theme="1"/>
        <rFont val="Calibri"/>
        <family val="2"/>
        <charset val="238"/>
        <scheme val="minor"/>
      </rPr>
      <t xml:space="preserve"> za dany okres (zł)</t>
    </r>
  </si>
  <si>
    <r>
      <t xml:space="preserve">Suma odpisów </t>
    </r>
    <r>
      <rPr>
        <b/>
        <sz val="11"/>
        <color theme="1"/>
        <rFont val="Calibri"/>
        <family val="2"/>
        <charset val="238"/>
        <scheme val="minor"/>
      </rPr>
      <t>z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poprzednich okresów</t>
    </r>
    <r>
      <rPr>
        <sz val="11"/>
        <color theme="1"/>
        <rFont val="Calibri"/>
        <family val="2"/>
        <charset val="238"/>
        <scheme val="minor"/>
      </rPr>
      <t xml:space="preserve"> zrealizowanych w okresie bieżącym (zł)</t>
    </r>
  </si>
  <si>
    <r>
      <t xml:space="preserve">- ta część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należnych </t>
    </r>
    <r>
      <rPr>
        <sz val="11"/>
        <color theme="8" tint="-0.249977111117893"/>
        <rFont val="Calibri"/>
        <family val="2"/>
        <charset val="238"/>
        <scheme val="minor"/>
      </rPr>
      <t>(L4), dla których miesiąc zrealizowania płatności (kolumna G) to 2022.12</t>
    </r>
  </si>
  <si>
    <r>
      <t xml:space="preserve">- ta część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należnych </t>
    </r>
    <r>
      <rPr>
        <sz val="11"/>
        <color theme="8" tint="-0.249977111117893"/>
        <rFont val="Calibri"/>
        <family val="2"/>
        <charset val="238"/>
        <scheme val="minor"/>
      </rPr>
      <t>(L42), dla których miesiąc zrealizowania płatności (kolumna G) to 2023.01</t>
    </r>
  </si>
  <si>
    <t>- suma odpisów dla których data sprzedaży (kolumna E) jest wcześniejsza niż styczeń 2023 a miesiąc zrealizowania płatności (kolumna G) jest równy 2023.01</t>
  </si>
  <si>
    <r>
      <t xml:space="preserve">- ta część odpisów </t>
    </r>
    <r>
      <rPr>
        <b/>
        <sz val="11"/>
        <color theme="8" tint="-0.249977111117893"/>
        <rFont val="Calibri"/>
        <family val="2"/>
        <charset val="238"/>
        <scheme val="minor"/>
      </rPr>
      <t>należnych</t>
    </r>
    <r>
      <rPr>
        <sz val="11"/>
        <color theme="8" tint="-0.249977111117893"/>
        <rFont val="Calibri"/>
        <family val="2"/>
        <charset val="238"/>
        <scheme val="minor"/>
      </rPr>
      <t xml:space="preserve"> (L114), dla których miesiąc zrealizowania płatności (kolumna G) to 2023.02</t>
    </r>
  </si>
  <si>
    <t>- suma odpisów dla których data sprzedaży (kolumna E) jest wcześniejsza niż luty 2023 a miesiąc zrealizowania płatności (kolumna G) jest równy 2023.02</t>
  </si>
  <si>
    <t>2022.12</t>
  </si>
  <si>
    <t>data sprzedazy energii elektrycznej od (dd.mm.rrrr)</t>
  </si>
  <si>
    <t>data sprzedazy energii elektrycznej do (dd.mm.rrrr)</t>
  </si>
  <si>
    <t>- suma odpisów dla których data sprzedaży od/do (kolumna E/F) jest wcześniejsza niż styczeń 2023 a miesiąc zrealizowania płatności (kolumna H) jest równy 2023.01</t>
  </si>
  <si>
    <r>
      <t xml:space="preserve">- ta część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należnych </t>
    </r>
    <r>
      <rPr>
        <sz val="11"/>
        <color theme="8" tint="-0.249977111117893"/>
        <rFont val="Calibri"/>
        <family val="2"/>
        <charset val="238"/>
        <scheme val="minor"/>
      </rPr>
      <t>(M42), dla których miesiąc zrealizowania płatności (kolumna H) to 2023.01</t>
    </r>
  </si>
  <si>
    <r>
      <t xml:space="preserve">Suma odpisów </t>
    </r>
    <r>
      <rPr>
        <b/>
        <sz val="11"/>
        <color theme="1"/>
        <rFont val="Calibri"/>
        <family val="2"/>
        <charset val="238"/>
        <scheme val="minor"/>
      </rPr>
      <t>z poprzednich okresów</t>
    </r>
    <r>
      <rPr>
        <sz val="11"/>
        <color theme="1"/>
        <rFont val="Calibri"/>
        <family val="2"/>
        <charset val="238"/>
        <scheme val="minor"/>
      </rPr>
      <t xml:space="preserve"> zrealizowanych w okresie bieżącym (zł)</t>
    </r>
  </si>
  <si>
    <r>
      <t xml:space="preserve">- suma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wymagalnych </t>
    </r>
    <r>
      <rPr>
        <sz val="11"/>
        <color theme="8" tint="-0.249977111117893"/>
        <rFont val="Calibri"/>
        <family val="2"/>
        <charset val="238"/>
        <scheme val="minor"/>
      </rPr>
      <t>(N43)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 </t>
    </r>
    <r>
      <rPr>
        <sz val="11"/>
        <color theme="8" tint="-0.249977111117893"/>
        <rFont val="Calibri"/>
        <family val="2"/>
        <charset val="238"/>
        <scheme val="minor"/>
      </rPr>
      <t xml:space="preserve">i z </t>
    </r>
    <r>
      <rPr>
        <b/>
        <sz val="11"/>
        <color theme="8" tint="-0.249977111117893"/>
        <rFont val="Calibri"/>
        <family val="2"/>
        <charset val="238"/>
        <scheme val="minor"/>
      </rPr>
      <t>poprzednich okresów (Q44)</t>
    </r>
  </si>
  <si>
    <t>- suma odpisów (kolumna D) dla których data sprzedaży od/do (kolumna E/F) odpowiada lutemu 2023 r.</t>
  </si>
  <si>
    <t>- suma odpisów (kolumna D) dla których data sprzedaży od/do (kolumna E/F) odpowiada styczniowi 2023 r.</t>
  </si>
  <si>
    <r>
      <t xml:space="preserve">- ta część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należnych </t>
    </r>
    <r>
      <rPr>
        <sz val="11"/>
        <color theme="8" tint="-0.249977111117893"/>
        <rFont val="Calibri"/>
        <family val="2"/>
        <charset val="238"/>
        <scheme val="minor"/>
      </rPr>
      <t>(M71), dla których miesiąc zrealizowania płatności (kolumna H) to 2023.02</t>
    </r>
  </si>
  <si>
    <t>- suma odpisów dla których data sprzedaży od/do (kolumna E/F) jest wcześniejsza niż luty 2023 a miesiąc zrealizowania płatności (kolumna H) jest równy 2023.02</t>
  </si>
  <si>
    <r>
      <t xml:space="preserve">- suma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wymagalnych </t>
    </r>
    <r>
      <rPr>
        <sz val="11"/>
        <color theme="8" tint="-0.249977111117893"/>
        <rFont val="Calibri"/>
        <family val="2"/>
        <charset val="238"/>
        <scheme val="minor"/>
      </rPr>
      <t>(N72)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 </t>
    </r>
    <r>
      <rPr>
        <sz val="11"/>
        <color theme="8" tint="-0.249977111117893"/>
        <rFont val="Calibri"/>
        <family val="2"/>
        <charset val="238"/>
        <scheme val="minor"/>
      </rPr>
      <t xml:space="preserve">i z </t>
    </r>
    <r>
      <rPr>
        <b/>
        <sz val="11"/>
        <color theme="8" tint="-0.249977111117893"/>
        <rFont val="Calibri"/>
        <family val="2"/>
        <charset val="238"/>
        <scheme val="minor"/>
      </rPr>
      <t>poprzednich okresów (Q73)</t>
    </r>
  </si>
  <si>
    <r>
      <t xml:space="preserve">- suma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wymagalnych </t>
    </r>
    <r>
      <rPr>
        <sz val="11"/>
        <color theme="8" tint="-0.249977111117893"/>
        <rFont val="Calibri"/>
        <family val="2"/>
        <charset val="238"/>
        <scheme val="minor"/>
      </rPr>
      <t>(M5)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 </t>
    </r>
    <r>
      <rPr>
        <sz val="11"/>
        <color theme="8" tint="-0.249977111117893"/>
        <rFont val="Calibri"/>
        <family val="2"/>
        <charset val="238"/>
        <scheme val="minor"/>
      </rPr>
      <t xml:space="preserve">i z </t>
    </r>
    <r>
      <rPr>
        <b/>
        <sz val="11"/>
        <color theme="8" tint="-0.249977111117893"/>
        <rFont val="Calibri"/>
        <family val="2"/>
        <charset val="238"/>
        <scheme val="minor"/>
      </rPr>
      <t>poprzednich okresów (P6)</t>
    </r>
  </si>
  <si>
    <r>
      <t xml:space="preserve">- suma odpisów </t>
    </r>
    <r>
      <rPr>
        <b/>
        <sz val="11"/>
        <color theme="8" tint="-0.249977111117893"/>
        <rFont val="Calibri"/>
        <family val="2"/>
        <charset val="238"/>
        <scheme val="minor"/>
      </rPr>
      <t>wymagalnych</t>
    </r>
    <r>
      <rPr>
        <sz val="11"/>
        <color theme="8" tint="-0.249977111117893"/>
        <rFont val="Calibri"/>
        <family val="2"/>
        <charset val="238"/>
        <scheme val="minor"/>
      </rPr>
      <t xml:space="preserve"> (M43) i </t>
    </r>
    <r>
      <rPr>
        <b/>
        <sz val="11"/>
        <color theme="8" tint="-0.249977111117893"/>
        <rFont val="Calibri"/>
        <family val="2"/>
        <charset val="238"/>
        <scheme val="minor"/>
      </rPr>
      <t>z poprzednich okresów</t>
    </r>
    <r>
      <rPr>
        <sz val="11"/>
        <color theme="8" tint="-0.249977111117893"/>
        <rFont val="Calibri"/>
        <family val="2"/>
        <charset val="238"/>
        <scheme val="minor"/>
      </rPr>
      <t xml:space="preserve"> (P44)</t>
    </r>
  </si>
  <si>
    <r>
      <t xml:space="preserve">- suma odpisów </t>
    </r>
    <r>
      <rPr>
        <b/>
        <sz val="11"/>
        <color theme="8" tint="-0.249977111117893"/>
        <rFont val="Calibri"/>
        <family val="2"/>
        <charset val="238"/>
        <scheme val="minor"/>
      </rPr>
      <t>wymagalnych</t>
    </r>
    <r>
      <rPr>
        <sz val="11"/>
        <color theme="8" tint="-0.249977111117893"/>
        <rFont val="Calibri"/>
        <family val="2"/>
        <charset val="238"/>
        <scheme val="minor"/>
      </rPr>
      <t xml:space="preserve"> (M115) i </t>
    </r>
    <r>
      <rPr>
        <b/>
        <sz val="11"/>
        <color theme="8" tint="-0.249977111117893"/>
        <rFont val="Calibri"/>
        <family val="2"/>
        <charset val="238"/>
        <scheme val="minor"/>
      </rPr>
      <t>z poprzednich okresów</t>
    </r>
    <r>
      <rPr>
        <sz val="11"/>
        <color theme="8" tint="-0.249977111117893"/>
        <rFont val="Calibri"/>
        <family val="2"/>
        <charset val="238"/>
        <scheme val="minor"/>
      </rPr>
      <t xml:space="preserve"> (P116)</t>
    </r>
  </si>
  <si>
    <r>
      <t xml:space="preserve">- suma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wymagalnych </t>
    </r>
    <r>
      <rPr>
        <sz val="11"/>
        <color theme="8" tint="-0.249977111117893"/>
        <rFont val="Calibri"/>
        <family val="2"/>
        <charset val="238"/>
        <scheme val="minor"/>
      </rPr>
      <t>(N5)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 </t>
    </r>
    <r>
      <rPr>
        <sz val="11"/>
        <color theme="8" tint="-0.249977111117893"/>
        <rFont val="Calibri"/>
        <family val="2"/>
        <charset val="238"/>
        <scheme val="minor"/>
      </rPr>
      <t xml:space="preserve">i z </t>
    </r>
    <r>
      <rPr>
        <b/>
        <sz val="11"/>
        <color theme="8" tint="-0.249977111117893"/>
        <rFont val="Calibri"/>
        <family val="2"/>
        <charset val="238"/>
        <scheme val="minor"/>
      </rPr>
      <t>poprzednich okresów (P6)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</si>
</sst>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43" fontId="0" fillId="0" borderId="0" xfId="1" applyFont="1"/>
    <xf numFmtId="0" fontId="4" fillId="0" borderId="1" xfId="0" applyFont="1" applyBorder="1" applyAlignment="1">
      <alignment horizontal="center"/>
    </xf>
    <xf numFmtId="0" fontId="5" fillId="0" borderId="0" xfId="0" quotePrefix="1" applyFont="1"/>
    <xf numFmtId="43" fontId="0" fillId="0" borderId="0" xfId="0" applyNumberFormat="1"/>
    <xf numFmtId="169" fontId="0" fillId="0" borderId="0" xfId="0" applyNumberFormat="1"/>
  </cellXfs>
  <cellStyles count="2">
    <cellStyle name="Dziesiętny" xfId="1" builtinId="3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02B3-8E15-415E-9C44-701C41BF3894}">
  <dimension ref="A1:AB175"/>
  <sheetViews>
    <sheetView tabSelected="1" workbookViewId="0">
      <selection sqref="A1:AB1"/>
    </sheetView>
  </sheetViews>
  <sheetFormatPr defaultRowHeight="14.5" x14ac:dyDescent="0.35"/>
  <cols>
    <col min="5" max="5" width="11.54296875" bestFit="1" customWidth="1"/>
    <col min="6" max="6" width="11.36328125" customWidth="1"/>
    <col min="10" max="10" width="9.81640625" bestFit="1" customWidth="1"/>
    <col min="11" max="11" width="10.81640625" bestFit="1" customWidth="1"/>
    <col min="12" max="13" width="12.453125" bestFit="1" customWidth="1"/>
    <col min="14" max="14" width="11" bestFit="1" customWidth="1"/>
    <col min="16" max="17" width="12.453125" bestFit="1" customWidth="1"/>
    <col min="20" max="20" width="14.26953125" bestFit="1" customWidth="1"/>
    <col min="22" max="22" width="14.26953125" bestFit="1" customWidth="1"/>
  </cols>
  <sheetData>
    <row r="1" spans="1:28" ht="19" thickBot="1" x14ac:dyDescent="0.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8.5" x14ac:dyDescent="0.45">
      <c r="A2" s="5" t="s">
        <v>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1" customFormat="1" ht="130.5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28" x14ac:dyDescent="0.35">
      <c r="A4">
        <v>500.39</v>
      </c>
      <c r="B4">
        <v>449.9</v>
      </c>
      <c r="C4">
        <v>466.68950000000001</v>
      </c>
      <c r="D4">
        <f>IF(A4&gt;B4,ROUND(C4*(A4-B4),2),0)</f>
        <v>23563.15</v>
      </c>
      <c r="E4" s="2">
        <v>44896</v>
      </c>
      <c r="F4" s="2">
        <v>44954</v>
      </c>
      <c r="I4" t="s">
        <v>18</v>
      </c>
      <c r="L4" s="4">
        <f>SUM(D4:D38)</f>
        <v>1933017.1899999995</v>
      </c>
      <c r="M4" s="6" t="s">
        <v>15</v>
      </c>
    </row>
    <row r="5" spans="1:28" x14ac:dyDescent="0.35">
      <c r="A5">
        <v>485.89</v>
      </c>
      <c r="B5">
        <v>427.41</v>
      </c>
      <c r="C5">
        <v>609.50030000000004</v>
      </c>
      <c r="D5">
        <f t="shared" ref="D5:D106" si="0">IF(A5&gt;B5,ROUND(C5*(A5-B5),2),0)</f>
        <v>35643.58</v>
      </c>
      <c r="E5" s="2">
        <v>44897</v>
      </c>
      <c r="F5" s="2">
        <v>44931</v>
      </c>
      <c r="I5" t="s">
        <v>19</v>
      </c>
      <c r="M5">
        <v>0</v>
      </c>
      <c r="N5" s="6" t="s">
        <v>21</v>
      </c>
    </row>
    <row r="6" spans="1:28" x14ac:dyDescent="0.35">
      <c r="A6">
        <v>560.42999999999995</v>
      </c>
      <c r="B6">
        <v>408.67</v>
      </c>
      <c r="C6">
        <v>597.83609999999999</v>
      </c>
      <c r="D6">
        <f t="shared" si="0"/>
        <v>90727.61</v>
      </c>
      <c r="E6" s="2">
        <v>44898</v>
      </c>
      <c r="F6" s="2">
        <v>44954</v>
      </c>
      <c r="I6" t="s">
        <v>20</v>
      </c>
      <c r="P6">
        <v>0</v>
      </c>
    </row>
    <row r="7" spans="1:28" x14ac:dyDescent="0.35">
      <c r="A7">
        <v>570.79999999999995</v>
      </c>
      <c r="B7">
        <v>349.55</v>
      </c>
      <c r="C7">
        <v>545.83299999999997</v>
      </c>
      <c r="D7">
        <f t="shared" si="0"/>
        <v>120765.55</v>
      </c>
      <c r="E7" s="2">
        <v>44899</v>
      </c>
      <c r="F7" s="2">
        <v>44931</v>
      </c>
      <c r="I7" t="s">
        <v>9</v>
      </c>
      <c r="T7">
        <f>P6+M5</f>
        <v>0</v>
      </c>
      <c r="U7" s="6" t="s">
        <v>38</v>
      </c>
    </row>
    <row r="8" spans="1:28" x14ac:dyDescent="0.35">
      <c r="A8">
        <v>485.2</v>
      </c>
      <c r="B8">
        <v>316.07</v>
      </c>
      <c r="C8">
        <v>495.78120000000001</v>
      </c>
      <c r="D8">
        <f t="shared" si="0"/>
        <v>83851.47</v>
      </c>
      <c r="E8" s="2">
        <v>44900</v>
      </c>
      <c r="F8" s="2">
        <v>44954</v>
      </c>
    </row>
    <row r="9" spans="1:28" x14ac:dyDescent="0.35">
      <c r="A9">
        <v>454.66</v>
      </c>
      <c r="B9">
        <v>287.68</v>
      </c>
      <c r="C9">
        <v>621.70780000000002</v>
      </c>
      <c r="D9">
        <f t="shared" si="0"/>
        <v>103812.77</v>
      </c>
      <c r="E9" s="2">
        <v>44901</v>
      </c>
      <c r="F9" s="2">
        <v>44931</v>
      </c>
    </row>
    <row r="10" spans="1:28" x14ac:dyDescent="0.35">
      <c r="A10">
        <v>580.61</v>
      </c>
      <c r="B10">
        <v>337.89</v>
      </c>
      <c r="C10">
        <v>406.6397</v>
      </c>
      <c r="D10">
        <f t="shared" si="0"/>
        <v>98699.59</v>
      </c>
      <c r="E10" s="2">
        <v>44902</v>
      </c>
      <c r="F10" s="2">
        <v>44954</v>
      </c>
    </row>
    <row r="11" spans="1:28" x14ac:dyDescent="0.35">
      <c r="A11">
        <v>557.79999999999995</v>
      </c>
      <c r="B11">
        <v>455.78</v>
      </c>
      <c r="C11">
        <v>552.90449999999998</v>
      </c>
      <c r="D11">
        <f t="shared" si="0"/>
        <v>56407.32</v>
      </c>
      <c r="E11" s="2">
        <v>44903</v>
      </c>
      <c r="F11" s="2">
        <v>44931</v>
      </c>
    </row>
    <row r="12" spans="1:28" x14ac:dyDescent="0.35">
      <c r="A12">
        <v>581.52</v>
      </c>
      <c r="B12">
        <v>351.54</v>
      </c>
      <c r="C12">
        <v>609.66769999999997</v>
      </c>
      <c r="D12">
        <f t="shared" si="0"/>
        <v>140211.38</v>
      </c>
      <c r="E12" s="2">
        <v>44904</v>
      </c>
      <c r="F12" s="2">
        <v>44954</v>
      </c>
    </row>
    <row r="13" spans="1:28" x14ac:dyDescent="0.35">
      <c r="A13">
        <v>397.31</v>
      </c>
      <c r="B13">
        <v>481.49</v>
      </c>
      <c r="C13">
        <v>644.67259999999999</v>
      </c>
      <c r="D13">
        <f t="shared" si="0"/>
        <v>0</v>
      </c>
      <c r="E13" s="2">
        <v>44905</v>
      </c>
      <c r="F13" s="2">
        <v>44931</v>
      </c>
    </row>
    <row r="14" spans="1:28" x14ac:dyDescent="0.35">
      <c r="A14">
        <v>397.31</v>
      </c>
      <c r="B14">
        <v>481.49</v>
      </c>
      <c r="C14">
        <v>607.68769999999995</v>
      </c>
      <c r="D14">
        <f t="shared" si="0"/>
        <v>0</v>
      </c>
      <c r="E14" s="2">
        <v>44905</v>
      </c>
      <c r="F14" s="2">
        <v>44936</v>
      </c>
    </row>
    <row r="15" spans="1:28" x14ac:dyDescent="0.35">
      <c r="A15">
        <v>507.27</v>
      </c>
      <c r="B15">
        <v>378.63</v>
      </c>
      <c r="C15">
        <v>582.0471</v>
      </c>
      <c r="D15">
        <f t="shared" si="0"/>
        <v>74874.539999999994</v>
      </c>
      <c r="E15" s="2">
        <v>44906</v>
      </c>
      <c r="F15" s="2">
        <v>44954</v>
      </c>
    </row>
    <row r="16" spans="1:28" x14ac:dyDescent="0.35">
      <c r="A16">
        <v>451.78</v>
      </c>
      <c r="B16">
        <v>350.32</v>
      </c>
      <c r="C16">
        <v>408.30540000000002</v>
      </c>
      <c r="D16">
        <f t="shared" si="0"/>
        <v>41426.67</v>
      </c>
      <c r="E16" s="2">
        <v>44907</v>
      </c>
      <c r="F16" s="2">
        <v>44931</v>
      </c>
    </row>
    <row r="17" spans="1:6" x14ac:dyDescent="0.35">
      <c r="A17">
        <v>556.22</v>
      </c>
      <c r="B17">
        <v>398.42</v>
      </c>
      <c r="C17">
        <v>605.83090000000004</v>
      </c>
      <c r="D17">
        <f t="shared" si="0"/>
        <v>95600.12</v>
      </c>
      <c r="E17" s="2">
        <v>44908</v>
      </c>
      <c r="F17" s="2">
        <v>44954</v>
      </c>
    </row>
    <row r="18" spans="1:6" x14ac:dyDescent="0.35">
      <c r="A18">
        <v>413.93</v>
      </c>
      <c r="B18">
        <v>407.18</v>
      </c>
      <c r="C18">
        <v>619.50980000000004</v>
      </c>
      <c r="D18">
        <f t="shared" si="0"/>
        <v>4181.6899999999996</v>
      </c>
      <c r="E18" s="2">
        <v>44909</v>
      </c>
      <c r="F18" s="2">
        <v>44931</v>
      </c>
    </row>
    <row r="19" spans="1:6" x14ac:dyDescent="0.35">
      <c r="A19">
        <v>453.93</v>
      </c>
      <c r="B19">
        <v>366.72</v>
      </c>
      <c r="C19">
        <v>485.42099999999999</v>
      </c>
      <c r="D19">
        <f t="shared" si="0"/>
        <v>42333.57</v>
      </c>
      <c r="E19" s="2">
        <v>44910</v>
      </c>
      <c r="F19" s="2">
        <v>44954</v>
      </c>
    </row>
    <row r="20" spans="1:6" x14ac:dyDescent="0.35">
      <c r="A20">
        <v>451.76</v>
      </c>
      <c r="B20">
        <v>410.83</v>
      </c>
      <c r="C20">
        <v>506.51429999999999</v>
      </c>
      <c r="D20">
        <f t="shared" si="0"/>
        <v>20731.63</v>
      </c>
      <c r="E20" s="2">
        <v>44911</v>
      </c>
      <c r="F20" s="2">
        <v>44931</v>
      </c>
    </row>
    <row r="21" spans="1:6" x14ac:dyDescent="0.35">
      <c r="A21">
        <v>451.76</v>
      </c>
      <c r="B21">
        <v>410.83</v>
      </c>
      <c r="C21">
        <v>579.48990000000003</v>
      </c>
      <c r="D21">
        <f t="shared" si="0"/>
        <v>23718.52</v>
      </c>
      <c r="E21" s="2">
        <v>44911</v>
      </c>
      <c r="F21" s="2">
        <v>44935</v>
      </c>
    </row>
    <row r="22" spans="1:6" x14ac:dyDescent="0.35">
      <c r="A22">
        <v>535.72</v>
      </c>
      <c r="B22">
        <v>478.48</v>
      </c>
      <c r="C22">
        <v>478.63630000000001</v>
      </c>
      <c r="D22">
        <f t="shared" si="0"/>
        <v>27397.14</v>
      </c>
      <c r="E22" s="2">
        <v>44912</v>
      </c>
      <c r="F22" s="2">
        <v>44931</v>
      </c>
    </row>
    <row r="23" spans="1:6" x14ac:dyDescent="0.35">
      <c r="A23">
        <v>494.54</v>
      </c>
      <c r="B23">
        <v>435.99</v>
      </c>
      <c r="C23">
        <v>602.03480000000002</v>
      </c>
      <c r="D23">
        <f t="shared" si="0"/>
        <v>35249.14</v>
      </c>
      <c r="E23" s="2">
        <v>44913</v>
      </c>
      <c r="F23" s="2">
        <v>44954</v>
      </c>
    </row>
    <row r="24" spans="1:6" x14ac:dyDescent="0.35">
      <c r="A24">
        <v>444.7</v>
      </c>
      <c r="B24">
        <v>470.91</v>
      </c>
      <c r="C24">
        <v>503.48860000000002</v>
      </c>
      <c r="D24">
        <f t="shared" si="0"/>
        <v>0</v>
      </c>
      <c r="E24" s="2">
        <v>44914</v>
      </c>
      <c r="F24" s="2">
        <v>44931</v>
      </c>
    </row>
    <row r="25" spans="1:6" x14ac:dyDescent="0.35">
      <c r="A25">
        <v>444.7</v>
      </c>
      <c r="B25">
        <v>470.91</v>
      </c>
      <c r="C25">
        <v>613.0299</v>
      </c>
      <c r="D25">
        <f t="shared" si="0"/>
        <v>0</v>
      </c>
      <c r="E25" s="2">
        <v>44914</v>
      </c>
      <c r="F25" s="2">
        <v>44932</v>
      </c>
    </row>
    <row r="26" spans="1:6" x14ac:dyDescent="0.35">
      <c r="A26">
        <v>444.7</v>
      </c>
      <c r="B26">
        <v>470.91</v>
      </c>
      <c r="C26">
        <v>409.56450000000001</v>
      </c>
      <c r="D26">
        <f t="shared" si="0"/>
        <v>0</v>
      </c>
      <c r="E26" s="2">
        <v>44914</v>
      </c>
      <c r="F26" s="2">
        <v>44954</v>
      </c>
    </row>
    <row r="27" spans="1:6" x14ac:dyDescent="0.35">
      <c r="A27">
        <v>568.73</v>
      </c>
      <c r="B27">
        <v>462.08</v>
      </c>
      <c r="C27">
        <v>577.50670000000002</v>
      </c>
      <c r="D27">
        <f t="shared" si="0"/>
        <v>61591.09</v>
      </c>
      <c r="E27" s="2">
        <v>44915</v>
      </c>
      <c r="F27" s="2">
        <v>44954</v>
      </c>
    </row>
    <row r="28" spans="1:6" x14ac:dyDescent="0.35">
      <c r="A28">
        <v>432.66</v>
      </c>
      <c r="B28">
        <v>398.57</v>
      </c>
      <c r="C28">
        <v>622.52610000000004</v>
      </c>
      <c r="D28">
        <f t="shared" si="0"/>
        <v>21221.91</v>
      </c>
      <c r="E28" s="2">
        <v>44916</v>
      </c>
      <c r="F28" s="2">
        <v>44931</v>
      </c>
    </row>
    <row r="29" spans="1:6" x14ac:dyDescent="0.35">
      <c r="A29">
        <v>414.75</v>
      </c>
      <c r="B29">
        <v>479.7</v>
      </c>
      <c r="C29">
        <v>602.69209999999998</v>
      </c>
      <c r="D29">
        <f t="shared" si="0"/>
        <v>0</v>
      </c>
      <c r="E29" s="2">
        <v>44917</v>
      </c>
      <c r="F29" s="2">
        <v>44954</v>
      </c>
    </row>
    <row r="30" spans="1:6" x14ac:dyDescent="0.35">
      <c r="A30">
        <v>575.48</v>
      </c>
      <c r="B30">
        <v>353.14</v>
      </c>
      <c r="C30">
        <v>510.28829999999999</v>
      </c>
      <c r="D30">
        <f t="shared" si="0"/>
        <v>113457.5</v>
      </c>
      <c r="E30" s="2">
        <v>44918</v>
      </c>
      <c r="F30" s="2">
        <v>44931</v>
      </c>
    </row>
    <row r="31" spans="1:6" x14ac:dyDescent="0.35">
      <c r="A31">
        <v>424.04</v>
      </c>
      <c r="B31">
        <v>282.47000000000003</v>
      </c>
      <c r="C31">
        <v>559.91340000000002</v>
      </c>
      <c r="D31">
        <f t="shared" si="0"/>
        <v>79266.94</v>
      </c>
      <c r="E31" s="2">
        <v>44919</v>
      </c>
      <c r="F31" s="2">
        <v>44954</v>
      </c>
    </row>
    <row r="32" spans="1:6" x14ac:dyDescent="0.35">
      <c r="A32">
        <v>393.23</v>
      </c>
      <c r="B32">
        <v>374.87</v>
      </c>
      <c r="C32">
        <v>626.6345</v>
      </c>
      <c r="D32">
        <f t="shared" si="0"/>
        <v>11505.01</v>
      </c>
      <c r="E32" s="2">
        <v>44920</v>
      </c>
      <c r="F32" s="2">
        <v>44931</v>
      </c>
    </row>
    <row r="33" spans="1:28" x14ac:dyDescent="0.35">
      <c r="A33">
        <v>429.82</v>
      </c>
      <c r="B33">
        <v>324.42</v>
      </c>
      <c r="C33">
        <v>446.10239999999999</v>
      </c>
      <c r="D33">
        <f t="shared" si="0"/>
        <v>47019.19</v>
      </c>
      <c r="E33" s="2">
        <v>44921</v>
      </c>
      <c r="F33" s="2">
        <v>44954</v>
      </c>
    </row>
    <row r="34" spans="1:28" x14ac:dyDescent="0.35">
      <c r="A34">
        <v>541.59</v>
      </c>
      <c r="B34">
        <v>318.12</v>
      </c>
      <c r="C34">
        <v>425.35759999999999</v>
      </c>
      <c r="D34">
        <f t="shared" si="0"/>
        <v>95054.66</v>
      </c>
      <c r="E34" s="2">
        <v>44922</v>
      </c>
      <c r="F34" s="2">
        <v>44931</v>
      </c>
    </row>
    <row r="35" spans="1:28" x14ac:dyDescent="0.35">
      <c r="A35">
        <v>566.37</v>
      </c>
      <c r="B35">
        <v>419.37</v>
      </c>
      <c r="C35">
        <v>637.92970000000003</v>
      </c>
      <c r="D35">
        <f t="shared" si="0"/>
        <v>93775.67</v>
      </c>
      <c r="E35" s="2">
        <v>44923</v>
      </c>
      <c r="F35" s="2">
        <v>44954</v>
      </c>
    </row>
    <row r="36" spans="1:28" x14ac:dyDescent="0.35">
      <c r="A36">
        <v>488.92</v>
      </c>
      <c r="B36">
        <v>341.35</v>
      </c>
      <c r="C36">
        <v>482.12819999999999</v>
      </c>
      <c r="D36">
        <f t="shared" si="0"/>
        <v>71147.66</v>
      </c>
      <c r="E36" s="2">
        <v>44924</v>
      </c>
      <c r="F36" s="2">
        <v>44931</v>
      </c>
    </row>
    <row r="37" spans="1:28" x14ac:dyDescent="0.35">
      <c r="A37">
        <v>499.89</v>
      </c>
      <c r="B37">
        <v>293.52999999999997</v>
      </c>
      <c r="C37">
        <v>594.64829999999995</v>
      </c>
      <c r="D37">
        <f t="shared" si="0"/>
        <v>122711.62</v>
      </c>
      <c r="E37" s="2">
        <v>44925</v>
      </c>
      <c r="F37" s="2">
        <v>44954</v>
      </c>
    </row>
    <row r="38" spans="1:28" x14ac:dyDescent="0.35">
      <c r="A38">
        <v>566.07000000000005</v>
      </c>
      <c r="B38">
        <v>342.06</v>
      </c>
      <c r="C38">
        <v>433.33109999999999</v>
      </c>
      <c r="D38">
        <f t="shared" si="0"/>
        <v>97070.5</v>
      </c>
      <c r="E38" s="2">
        <v>44926</v>
      </c>
      <c r="F38" s="2">
        <v>44931</v>
      </c>
    </row>
    <row r="39" spans="1:28" ht="15" thickBot="1" x14ac:dyDescent="0.4">
      <c r="E39" s="2"/>
      <c r="F39" s="2"/>
    </row>
    <row r="40" spans="1:28" ht="18.5" x14ac:dyDescent="0.45">
      <c r="A40" s="5" t="s">
        <v>10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30.5" x14ac:dyDescent="0.35">
      <c r="A41" s="1" t="s">
        <v>0</v>
      </c>
      <c r="B41" s="1" t="s">
        <v>1</v>
      </c>
      <c r="C41" s="1" t="s">
        <v>2</v>
      </c>
      <c r="D41" s="1" t="s">
        <v>3</v>
      </c>
      <c r="E41" s="1" t="s">
        <v>4</v>
      </c>
      <c r="F41" s="1" t="s">
        <v>5</v>
      </c>
      <c r="G41" s="1" t="s">
        <v>6</v>
      </c>
    </row>
    <row r="42" spans="1:28" x14ac:dyDescent="0.35">
      <c r="A42">
        <v>500.39</v>
      </c>
      <c r="B42">
        <v>449.9</v>
      </c>
      <c r="C42">
        <v>466.68950000000001</v>
      </c>
      <c r="D42">
        <f>IF(A42&gt;B42,ROUND(C42*(A42-B42),2),0)</f>
        <v>23563.15</v>
      </c>
      <c r="E42" s="2">
        <v>44896</v>
      </c>
      <c r="F42" s="2">
        <v>44954</v>
      </c>
      <c r="G42" t="s">
        <v>12</v>
      </c>
      <c r="I42" t="s">
        <v>18</v>
      </c>
      <c r="L42" s="4">
        <f>SUM(D77:D110)</f>
        <v>1649147.7600000002</v>
      </c>
      <c r="M42" s="6" t="s">
        <v>17</v>
      </c>
    </row>
    <row r="43" spans="1:28" x14ac:dyDescent="0.35">
      <c r="A43">
        <v>485.89</v>
      </c>
      <c r="B43">
        <v>427.41</v>
      </c>
      <c r="C43">
        <v>609.50030000000004</v>
      </c>
      <c r="D43">
        <f t="shared" ref="D43:D76" si="1">IF(A43&gt;B43,ROUND(C43*(A43-B43),2),0)</f>
        <v>35643.58</v>
      </c>
      <c r="E43" s="2">
        <v>44897</v>
      </c>
      <c r="F43" s="2">
        <v>44931</v>
      </c>
      <c r="G43" t="s">
        <v>12</v>
      </c>
      <c r="I43" t="s">
        <v>19</v>
      </c>
      <c r="M43">
        <v>0</v>
      </c>
      <c r="N43" s="6" t="s">
        <v>22</v>
      </c>
    </row>
    <row r="44" spans="1:28" x14ac:dyDescent="0.35">
      <c r="A44">
        <v>560.42999999999995</v>
      </c>
      <c r="B44">
        <v>408.67</v>
      </c>
      <c r="C44">
        <v>597.83609999999999</v>
      </c>
      <c r="D44">
        <f t="shared" si="1"/>
        <v>90727.61</v>
      </c>
      <c r="E44" s="2">
        <v>44898</v>
      </c>
      <c r="F44" s="2">
        <v>44954</v>
      </c>
      <c r="G44" t="s">
        <v>12</v>
      </c>
      <c r="I44" t="s">
        <v>20</v>
      </c>
      <c r="P44" s="4">
        <f>SUM(D42:D76)</f>
        <v>1933017.1899999995</v>
      </c>
      <c r="Q44" s="6" t="s">
        <v>23</v>
      </c>
    </row>
    <row r="45" spans="1:28" x14ac:dyDescent="0.35">
      <c r="A45">
        <v>570.79999999999995</v>
      </c>
      <c r="B45">
        <v>349.55</v>
      </c>
      <c r="C45">
        <v>545.83299999999997</v>
      </c>
      <c r="D45">
        <f t="shared" si="1"/>
        <v>120765.55</v>
      </c>
      <c r="E45" s="2">
        <v>44899</v>
      </c>
      <c r="F45" s="2">
        <v>44931</v>
      </c>
      <c r="G45" t="s">
        <v>12</v>
      </c>
      <c r="I45" t="s">
        <v>9</v>
      </c>
      <c r="T45" s="7">
        <f>M43+P44</f>
        <v>1933017.1899999995</v>
      </c>
      <c r="U45" s="6" t="s">
        <v>39</v>
      </c>
    </row>
    <row r="46" spans="1:28" x14ac:dyDescent="0.35">
      <c r="A46">
        <v>485.2</v>
      </c>
      <c r="B46">
        <v>316.07</v>
      </c>
      <c r="C46">
        <v>495.78120000000001</v>
      </c>
      <c r="D46">
        <f t="shared" si="1"/>
        <v>83851.47</v>
      </c>
      <c r="E46" s="2">
        <v>44900</v>
      </c>
      <c r="F46" s="2">
        <v>44954</v>
      </c>
      <c r="G46" t="s">
        <v>12</v>
      </c>
    </row>
    <row r="47" spans="1:28" x14ac:dyDescent="0.35">
      <c r="A47">
        <v>454.66</v>
      </c>
      <c r="B47">
        <v>287.68</v>
      </c>
      <c r="C47">
        <v>621.70780000000002</v>
      </c>
      <c r="D47">
        <f t="shared" si="1"/>
        <v>103812.77</v>
      </c>
      <c r="E47" s="2">
        <v>44901</v>
      </c>
      <c r="F47" s="2">
        <v>44931</v>
      </c>
      <c r="G47" t="s">
        <v>12</v>
      </c>
    </row>
    <row r="48" spans="1:28" x14ac:dyDescent="0.35">
      <c r="A48">
        <v>580.61</v>
      </c>
      <c r="B48">
        <v>337.89</v>
      </c>
      <c r="C48">
        <v>406.6397</v>
      </c>
      <c r="D48">
        <f t="shared" si="1"/>
        <v>98699.59</v>
      </c>
      <c r="E48" s="2">
        <v>44902</v>
      </c>
      <c r="F48" s="2">
        <v>44954</v>
      </c>
      <c r="G48" t="s">
        <v>12</v>
      </c>
    </row>
    <row r="49" spans="1:7" x14ac:dyDescent="0.35">
      <c r="A49">
        <v>557.79999999999995</v>
      </c>
      <c r="B49">
        <v>455.78</v>
      </c>
      <c r="C49">
        <v>552.90449999999998</v>
      </c>
      <c r="D49">
        <f t="shared" si="1"/>
        <v>56407.32</v>
      </c>
      <c r="E49" s="2">
        <v>44903</v>
      </c>
      <c r="F49" s="2">
        <v>44931</v>
      </c>
      <c r="G49" t="s">
        <v>12</v>
      </c>
    </row>
    <row r="50" spans="1:7" x14ac:dyDescent="0.35">
      <c r="A50">
        <v>581.52</v>
      </c>
      <c r="B50">
        <v>351.54</v>
      </c>
      <c r="C50">
        <v>609.66769999999997</v>
      </c>
      <c r="D50">
        <f t="shared" si="1"/>
        <v>140211.38</v>
      </c>
      <c r="E50" s="2">
        <v>44904</v>
      </c>
      <c r="F50" s="2">
        <v>44954</v>
      </c>
      <c r="G50" t="s">
        <v>12</v>
      </c>
    </row>
    <row r="51" spans="1:7" x14ac:dyDescent="0.35">
      <c r="A51">
        <v>397.31</v>
      </c>
      <c r="B51">
        <v>481.49</v>
      </c>
      <c r="C51">
        <v>644.67259999999999</v>
      </c>
      <c r="D51">
        <f t="shared" si="1"/>
        <v>0</v>
      </c>
      <c r="E51" s="2">
        <v>44905</v>
      </c>
      <c r="F51" s="2">
        <v>44931</v>
      </c>
      <c r="G51" t="s">
        <v>12</v>
      </c>
    </row>
    <row r="52" spans="1:7" x14ac:dyDescent="0.35">
      <c r="A52">
        <v>397.31</v>
      </c>
      <c r="B52">
        <v>481.49</v>
      </c>
      <c r="C52">
        <v>607.68769999999995</v>
      </c>
      <c r="D52">
        <f t="shared" si="1"/>
        <v>0</v>
      </c>
      <c r="E52" s="2">
        <v>44905</v>
      </c>
      <c r="F52" s="2">
        <v>44936</v>
      </c>
      <c r="G52" t="s">
        <v>12</v>
      </c>
    </row>
    <row r="53" spans="1:7" x14ac:dyDescent="0.35">
      <c r="A53">
        <v>507.27</v>
      </c>
      <c r="B53">
        <v>378.63</v>
      </c>
      <c r="C53">
        <v>582.0471</v>
      </c>
      <c r="D53">
        <f t="shared" si="1"/>
        <v>74874.539999999994</v>
      </c>
      <c r="E53" s="2">
        <v>44906</v>
      </c>
      <c r="F53" s="2">
        <v>44954</v>
      </c>
      <c r="G53" t="s">
        <v>12</v>
      </c>
    </row>
    <row r="54" spans="1:7" x14ac:dyDescent="0.35">
      <c r="A54">
        <v>451.78</v>
      </c>
      <c r="B54">
        <v>350.32</v>
      </c>
      <c r="C54">
        <v>408.30540000000002</v>
      </c>
      <c r="D54">
        <f t="shared" si="1"/>
        <v>41426.67</v>
      </c>
      <c r="E54" s="2">
        <v>44907</v>
      </c>
      <c r="F54" s="2">
        <v>44931</v>
      </c>
      <c r="G54" t="s">
        <v>12</v>
      </c>
    </row>
    <row r="55" spans="1:7" x14ac:dyDescent="0.35">
      <c r="A55">
        <v>556.22</v>
      </c>
      <c r="B55">
        <v>398.42</v>
      </c>
      <c r="C55">
        <v>605.83090000000004</v>
      </c>
      <c r="D55">
        <f t="shared" si="1"/>
        <v>95600.12</v>
      </c>
      <c r="E55" s="2">
        <v>44908</v>
      </c>
      <c r="F55" s="2">
        <v>44954</v>
      </c>
      <c r="G55" t="s">
        <v>12</v>
      </c>
    </row>
    <row r="56" spans="1:7" x14ac:dyDescent="0.35">
      <c r="A56">
        <v>413.93</v>
      </c>
      <c r="B56">
        <v>407.18</v>
      </c>
      <c r="C56">
        <v>619.50980000000004</v>
      </c>
      <c r="D56">
        <f t="shared" si="1"/>
        <v>4181.6899999999996</v>
      </c>
      <c r="E56" s="2">
        <v>44909</v>
      </c>
      <c r="F56" s="2">
        <v>44931</v>
      </c>
      <c r="G56" t="s">
        <v>12</v>
      </c>
    </row>
    <row r="57" spans="1:7" x14ac:dyDescent="0.35">
      <c r="A57">
        <v>453.93</v>
      </c>
      <c r="B57">
        <v>366.72</v>
      </c>
      <c r="C57">
        <v>485.42099999999999</v>
      </c>
      <c r="D57">
        <f t="shared" si="1"/>
        <v>42333.57</v>
      </c>
      <c r="E57" s="2">
        <v>44910</v>
      </c>
      <c r="F57" s="2">
        <v>44954</v>
      </c>
      <c r="G57" t="s">
        <v>12</v>
      </c>
    </row>
    <row r="58" spans="1:7" x14ac:dyDescent="0.35">
      <c r="A58">
        <v>451.76</v>
      </c>
      <c r="B58">
        <v>410.83</v>
      </c>
      <c r="C58">
        <v>506.51429999999999</v>
      </c>
      <c r="D58">
        <f t="shared" si="1"/>
        <v>20731.63</v>
      </c>
      <c r="E58" s="2">
        <v>44911</v>
      </c>
      <c r="F58" s="2">
        <v>44931</v>
      </c>
      <c r="G58" t="s">
        <v>12</v>
      </c>
    </row>
    <row r="59" spans="1:7" x14ac:dyDescent="0.35">
      <c r="A59">
        <v>451.76</v>
      </c>
      <c r="B59">
        <v>410.83</v>
      </c>
      <c r="C59">
        <v>579.48990000000003</v>
      </c>
      <c r="D59">
        <f t="shared" si="1"/>
        <v>23718.52</v>
      </c>
      <c r="E59" s="2">
        <v>44911</v>
      </c>
      <c r="F59" s="2">
        <v>44935</v>
      </c>
      <c r="G59" t="s">
        <v>12</v>
      </c>
    </row>
    <row r="60" spans="1:7" x14ac:dyDescent="0.35">
      <c r="A60">
        <v>535.72</v>
      </c>
      <c r="B60">
        <v>478.48</v>
      </c>
      <c r="C60">
        <v>478.63630000000001</v>
      </c>
      <c r="D60">
        <f t="shared" si="1"/>
        <v>27397.14</v>
      </c>
      <c r="E60" s="2">
        <v>44912</v>
      </c>
      <c r="F60" s="2">
        <v>44931</v>
      </c>
      <c r="G60" t="s">
        <v>12</v>
      </c>
    </row>
    <row r="61" spans="1:7" x14ac:dyDescent="0.35">
      <c r="A61">
        <v>494.54</v>
      </c>
      <c r="B61">
        <v>435.99</v>
      </c>
      <c r="C61">
        <v>602.03480000000002</v>
      </c>
      <c r="D61">
        <f t="shared" si="1"/>
        <v>35249.14</v>
      </c>
      <c r="E61" s="2">
        <v>44913</v>
      </c>
      <c r="F61" s="2">
        <v>44954</v>
      </c>
      <c r="G61" t="s">
        <v>12</v>
      </c>
    </row>
    <row r="62" spans="1:7" x14ac:dyDescent="0.35">
      <c r="A62">
        <v>444.7</v>
      </c>
      <c r="B62">
        <v>470.91</v>
      </c>
      <c r="C62">
        <v>503.48860000000002</v>
      </c>
      <c r="D62">
        <f t="shared" si="1"/>
        <v>0</v>
      </c>
      <c r="E62" s="2">
        <v>44914</v>
      </c>
      <c r="F62" s="2">
        <v>44931</v>
      </c>
      <c r="G62" t="s">
        <v>12</v>
      </c>
    </row>
    <row r="63" spans="1:7" x14ac:dyDescent="0.35">
      <c r="A63">
        <v>444.7</v>
      </c>
      <c r="B63">
        <v>470.91</v>
      </c>
      <c r="C63">
        <v>613.0299</v>
      </c>
      <c r="D63">
        <f t="shared" si="1"/>
        <v>0</v>
      </c>
      <c r="E63" s="2">
        <v>44914</v>
      </c>
      <c r="F63" s="2">
        <v>44932</v>
      </c>
      <c r="G63" t="s">
        <v>12</v>
      </c>
    </row>
    <row r="64" spans="1:7" x14ac:dyDescent="0.35">
      <c r="A64">
        <v>444.7</v>
      </c>
      <c r="B64">
        <v>470.91</v>
      </c>
      <c r="C64">
        <v>409.56450000000001</v>
      </c>
      <c r="D64">
        <f t="shared" si="1"/>
        <v>0</v>
      </c>
      <c r="E64" s="2">
        <v>44914</v>
      </c>
      <c r="F64" s="2">
        <v>44954</v>
      </c>
      <c r="G64" t="s">
        <v>12</v>
      </c>
    </row>
    <row r="65" spans="1:7" x14ac:dyDescent="0.35">
      <c r="A65">
        <v>568.73</v>
      </c>
      <c r="B65">
        <v>462.08</v>
      </c>
      <c r="C65">
        <v>577.50670000000002</v>
      </c>
      <c r="D65">
        <f t="shared" si="1"/>
        <v>61591.09</v>
      </c>
      <c r="E65" s="2">
        <v>44915</v>
      </c>
      <c r="F65" s="2">
        <v>44954</v>
      </c>
      <c r="G65" t="s">
        <v>12</v>
      </c>
    </row>
    <row r="66" spans="1:7" x14ac:dyDescent="0.35">
      <c r="A66">
        <v>432.66</v>
      </c>
      <c r="B66">
        <v>398.57</v>
      </c>
      <c r="C66">
        <v>622.52610000000004</v>
      </c>
      <c r="D66">
        <f t="shared" si="1"/>
        <v>21221.91</v>
      </c>
      <c r="E66" s="2">
        <v>44916</v>
      </c>
      <c r="F66" s="2">
        <v>44931</v>
      </c>
      <c r="G66" t="s">
        <v>12</v>
      </c>
    </row>
    <row r="67" spans="1:7" x14ac:dyDescent="0.35">
      <c r="A67">
        <v>414.75</v>
      </c>
      <c r="B67">
        <v>479.7</v>
      </c>
      <c r="C67">
        <v>602.69209999999998</v>
      </c>
      <c r="D67">
        <f t="shared" si="1"/>
        <v>0</v>
      </c>
      <c r="E67" s="2">
        <v>44917</v>
      </c>
      <c r="F67" s="2">
        <v>44954</v>
      </c>
      <c r="G67" t="s">
        <v>12</v>
      </c>
    </row>
    <row r="68" spans="1:7" x14ac:dyDescent="0.35">
      <c r="A68">
        <v>575.48</v>
      </c>
      <c r="B68">
        <v>353.14</v>
      </c>
      <c r="C68">
        <v>510.28829999999999</v>
      </c>
      <c r="D68">
        <f t="shared" si="1"/>
        <v>113457.5</v>
      </c>
      <c r="E68" s="2">
        <v>44918</v>
      </c>
      <c r="F68" s="2">
        <v>44931</v>
      </c>
      <c r="G68" t="s">
        <v>12</v>
      </c>
    </row>
    <row r="69" spans="1:7" x14ac:dyDescent="0.35">
      <c r="A69">
        <v>424.04</v>
      </c>
      <c r="B69">
        <v>282.47000000000003</v>
      </c>
      <c r="C69">
        <v>559.91340000000002</v>
      </c>
      <c r="D69">
        <f t="shared" si="1"/>
        <v>79266.94</v>
      </c>
      <c r="E69" s="2">
        <v>44919</v>
      </c>
      <c r="F69" s="2">
        <v>44954</v>
      </c>
      <c r="G69" t="s">
        <v>12</v>
      </c>
    </row>
    <row r="70" spans="1:7" x14ac:dyDescent="0.35">
      <c r="A70">
        <v>393.23</v>
      </c>
      <c r="B70">
        <v>374.87</v>
      </c>
      <c r="C70">
        <v>626.6345</v>
      </c>
      <c r="D70">
        <f t="shared" si="1"/>
        <v>11505.01</v>
      </c>
      <c r="E70" s="2">
        <v>44920</v>
      </c>
      <c r="F70" s="2">
        <v>44931</v>
      </c>
      <c r="G70" t="s">
        <v>12</v>
      </c>
    </row>
    <row r="71" spans="1:7" x14ac:dyDescent="0.35">
      <c r="A71">
        <v>429.82</v>
      </c>
      <c r="B71">
        <v>324.42</v>
      </c>
      <c r="C71">
        <v>446.10239999999999</v>
      </c>
      <c r="D71">
        <f t="shared" si="1"/>
        <v>47019.19</v>
      </c>
      <c r="E71" s="2">
        <v>44921</v>
      </c>
      <c r="F71" s="2">
        <v>44954</v>
      </c>
      <c r="G71" t="s">
        <v>12</v>
      </c>
    </row>
    <row r="72" spans="1:7" x14ac:dyDescent="0.35">
      <c r="A72">
        <v>541.59</v>
      </c>
      <c r="B72">
        <v>318.12</v>
      </c>
      <c r="C72">
        <v>425.35759999999999</v>
      </c>
      <c r="D72">
        <f t="shared" si="1"/>
        <v>95054.66</v>
      </c>
      <c r="E72" s="2">
        <v>44922</v>
      </c>
      <c r="F72" s="2">
        <v>44931</v>
      </c>
      <c r="G72" t="s">
        <v>12</v>
      </c>
    </row>
    <row r="73" spans="1:7" x14ac:dyDescent="0.35">
      <c r="A73">
        <v>566.37</v>
      </c>
      <c r="B73">
        <v>419.37</v>
      </c>
      <c r="C73">
        <v>637.92970000000003</v>
      </c>
      <c r="D73">
        <f t="shared" si="1"/>
        <v>93775.67</v>
      </c>
      <c r="E73" s="2">
        <v>44923</v>
      </c>
      <c r="F73" s="2">
        <v>44954</v>
      </c>
      <c r="G73" t="s">
        <v>12</v>
      </c>
    </row>
    <row r="74" spans="1:7" x14ac:dyDescent="0.35">
      <c r="A74">
        <v>488.92</v>
      </c>
      <c r="B74">
        <v>341.35</v>
      </c>
      <c r="C74">
        <v>482.12819999999999</v>
      </c>
      <c r="D74">
        <f t="shared" si="1"/>
        <v>71147.66</v>
      </c>
      <c r="E74" s="2">
        <v>44924</v>
      </c>
      <c r="F74" s="2">
        <v>44931</v>
      </c>
      <c r="G74" t="s">
        <v>12</v>
      </c>
    </row>
    <row r="75" spans="1:7" x14ac:dyDescent="0.35">
      <c r="A75">
        <v>499.89</v>
      </c>
      <c r="B75">
        <v>293.52999999999997</v>
      </c>
      <c r="C75">
        <v>594.64829999999995</v>
      </c>
      <c r="D75">
        <f t="shared" si="1"/>
        <v>122711.62</v>
      </c>
      <c r="E75" s="2">
        <v>44925</v>
      </c>
      <c r="F75" s="2">
        <v>44954</v>
      </c>
      <c r="G75" t="s">
        <v>12</v>
      </c>
    </row>
    <row r="76" spans="1:7" x14ac:dyDescent="0.35">
      <c r="A76">
        <v>566.07000000000005</v>
      </c>
      <c r="B76">
        <v>342.06</v>
      </c>
      <c r="C76">
        <v>433.33109999999999</v>
      </c>
      <c r="D76">
        <f t="shared" si="1"/>
        <v>97070.5</v>
      </c>
      <c r="E76" s="2">
        <v>44926</v>
      </c>
      <c r="F76" s="2">
        <v>44931</v>
      </c>
      <c r="G76" t="s">
        <v>12</v>
      </c>
    </row>
    <row r="77" spans="1:7" x14ac:dyDescent="0.35">
      <c r="A77">
        <v>428.32</v>
      </c>
      <c r="B77">
        <v>407.98</v>
      </c>
      <c r="C77">
        <v>491.8648</v>
      </c>
      <c r="D77">
        <f>IF(A77&gt;B77,ROUND(C77*(A77-B77),2),0)</f>
        <v>10004.530000000001</v>
      </c>
      <c r="E77" s="2">
        <v>44927</v>
      </c>
      <c r="F77" s="2">
        <v>44985</v>
      </c>
    </row>
    <row r="78" spans="1:7" x14ac:dyDescent="0.35">
      <c r="A78">
        <v>387.09</v>
      </c>
      <c r="B78">
        <v>352.31</v>
      </c>
      <c r="C78">
        <v>407.95440000000002</v>
      </c>
      <c r="D78">
        <f t="shared" si="0"/>
        <v>14188.65</v>
      </c>
      <c r="E78" s="2">
        <v>44928</v>
      </c>
      <c r="F78" s="2">
        <v>44962</v>
      </c>
    </row>
    <row r="79" spans="1:7" x14ac:dyDescent="0.35">
      <c r="A79">
        <v>411.88</v>
      </c>
      <c r="B79">
        <v>333.69</v>
      </c>
      <c r="C79">
        <v>577.74620000000004</v>
      </c>
      <c r="D79">
        <f t="shared" si="0"/>
        <v>45173.98</v>
      </c>
      <c r="E79" s="2">
        <v>44929</v>
      </c>
      <c r="F79" s="2">
        <v>44985</v>
      </c>
    </row>
    <row r="80" spans="1:7" x14ac:dyDescent="0.35">
      <c r="A80">
        <v>564.85</v>
      </c>
      <c r="B80">
        <v>461.22</v>
      </c>
      <c r="C80">
        <v>445.85250000000002</v>
      </c>
      <c r="D80">
        <f t="shared" si="0"/>
        <v>46203.69</v>
      </c>
      <c r="E80" s="2">
        <v>44930</v>
      </c>
      <c r="F80" s="2">
        <v>44962</v>
      </c>
    </row>
    <row r="81" spans="1:6" x14ac:dyDescent="0.35">
      <c r="A81">
        <v>461.91</v>
      </c>
      <c r="B81">
        <v>377.13</v>
      </c>
      <c r="C81">
        <v>526.64359999999999</v>
      </c>
      <c r="D81">
        <f t="shared" si="0"/>
        <v>44648.84</v>
      </c>
      <c r="E81" s="2">
        <v>44931</v>
      </c>
      <c r="F81" s="2">
        <v>44985</v>
      </c>
    </row>
    <row r="82" spans="1:6" x14ac:dyDescent="0.35">
      <c r="A82">
        <v>510.06</v>
      </c>
      <c r="B82">
        <v>432.08</v>
      </c>
      <c r="C82">
        <v>576.82129999999995</v>
      </c>
      <c r="D82">
        <f t="shared" si="0"/>
        <v>44980.52</v>
      </c>
      <c r="E82" s="2">
        <v>44932</v>
      </c>
      <c r="F82" s="2">
        <v>44962</v>
      </c>
    </row>
    <row r="83" spans="1:6" x14ac:dyDescent="0.35">
      <c r="A83">
        <v>456.04</v>
      </c>
      <c r="B83">
        <v>366.69</v>
      </c>
      <c r="C83">
        <v>421.6053</v>
      </c>
      <c r="D83">
        <f t="shared" si="0"/>
        <v>37670.43</v>
      </c>
      <c r="E83" s="2">
        <v>44933</v>
      </c>
      <c r="F83" s="2">
        <v>44985</v>
      </c>
    </row>
    <row r="84" spans="1:6" x14ac:dyDescent="0.35">
      <c r="A84">
        <v>478.61</v>
      </c>
      <c r="B84">
        <v>355.11</v>
      </c>
      <c r="C84">
        <v>576.39570000000003</v>
      </c>
      <c r="D84">
        <f t="shared" si="0"/>
        <v>71184.87</v>
      </c>
      <c r="E84" s="2">
        <v>44934</v>
      </c>
      <c r="F84" s="2">
        <v>44962</v>
      </c>
    </row>
    <row r="85" spans="1:6" x14ac:dyDescent="0.35">
      <c r="A85">
        <v>497.86</v>
      </c>
      <c r="B85">
        <v>468.55</v>
      </c>
      <c r="C85">
        <v>468.48079999999999</v>
      </c>
      <c r="D85">
        <f t="shared" si="0"/>
        <v>13731.17</v>
      </c>
      <c r="E85" s="2">
        <v>44935</v>
      </c>
      <c r="F85" s="2">
        <v>44985</v>
      </c>
    </row>
    <row r="86" spans="1:6" x14ac:dyDescent="0.35">
      <c r="A86">
        <v>454.93</v>
      </c>
      <c r="B86">
        <v>393.44</v>
      </c>
      <c r="C86">
        <v>543.68880000000001</v>
      </c>
      <c r="D86">
        <f t="shared" si="0"/>
        <v>33431.42</v>
      </c>
      <c r="E86" s="2">
        <v>44936</v>
      </c>
      <c r="F86" s="2">
        <v>44962</v>
      </c>
    </row>
    <row r="87" spans="1:6" x14ac:dyDescent="0.35">
      <c r="A87">
        <v>512.73</v>
      </c>
      <c r="B87">
        <v>285.77</v>
      </c>
      <c r="C87">
        <v>419.9622</v>
      </c>
      <c r="D87">
        <f t="shared" si="0"/>
        <v>95314.62</v>
      </c>
      <c r="E87" s="2">
        <v>44937</v>
      </c>
      <c r="F87" s="2">
        <v>44985</v>
      </c>
    </row>
    <row r="88" spans="1:6" x14ac:dyDescent="0.35">
      <c r="A88">
        <v>528.38</v>
      </c>
      <c r="B88">
        <v>438.61</v>
      </c>
      <c r="C88">
        <v>601.39449999999999</v>
      </c>
      <c r="D88">
        <f t="shared" si="0"/>
        <v>53987.18</v>
      </c>
      <c r="E88" s="2">
        <v>44938</v>
      </c>
      <c r="F88" s="2">
        <v>44985</v>
      </c>
    </row>
    <row r="89" spans="1:6" x14ac:dyDescent="0.35">
      <c r="A89">
        <v>528.38</v>
      </c>
      <c r="B89">
        <v>438.61</v>
      </c>
      <c r="C89">
        <v>602.72889999999995</v>
      </c>
      <c r="D89">
        <f t="shared" si="0"/>
        <v>54106.97</v>
      </c>
      <c r="E89" s="2">
        <v>44938</v>
      </c>
      <c r="F89" s="2">
        <v>44962</v>
      </c>
    </row>
    <row r="90" spans="1:6" x14ac:dyDescent="0.35">
      <c r="A90">
        <v>396.6</v>
      </c>
      <c r="B90">
        <v>375.54</v>
      </c>
      <c r="C90">
        <v>490.58109999999999</v>
      </c>
      <c r="D90">
        <f t="shared" si="0"/>
        <v>10331.64</v>
      </c>
      <c r="E90" s="2">
        <v>44939</v>
      </c>
      <c r="F90" s="2">
        <v>44985</v>
      </c>
    </row>
    <row r="91" spans="1:6" x14ac:dyDescent="0.35">
      <c r="A91">
        <v>424.74</v>
      </c>
      <c r="B91">
        <v>290.05</v>
      </c>
      <c r="C91">
        <v>440.58960000000002</v>
      </c>
      <c r="D91">
        <f t="shared" si="0"/>
        <v>59343.01</v>
      </c>
      <c r="E91" s="2">
        <v>44940</v>
      </c>
      <c r="F91" s="2">
        <v>44962</v>
      </c>
    </row>
    <row r="92" spans="1:6" x14ac:dyDescent="0.35">
      <c r="A92">
        <v>490.51</v>
      </c>
      <c r="B92">
        <v>342.34</v>
      </c>
      <c r="C92">
        <v>553.68370000000004</v>
      </c>
      <c r="D92">
        <f t="shared" si="0"/>
        <v>82039.31</v>
      </c>
      <c r="E92" s="2">
        <v>44941</v>
      </c>
      <c r="F92" s="2">
        <v>44985</v>
      </c>
    </row>
    <row r="93" spans="1:6" x14ac:dyDescent="0.35">
      <c r="A93">
        <v>562.54</v>
      </c>
      <c r="B93">
        <v>428.97</v>
      </c>
      <c r="C93">
        <v>428.14710000000002</v>
      </c>
      <c r="D93">
        <f t="shared" si="0"/>
        <v>57187.61</v>
      </c>
      <c r="E93" s="2">
        <v>44942</v>
      </c>
      <c r="F93" s="2">
        <v>44962</v>
      </c>
    </row>
    <row r="94" spans="1:6" x14ac:dyDescent="0.35">
      <c r="A94">
        <v>550.46</v>
      </c>
      <c r="B94">
        <v>302.44</v>
      </c>
      <c r="C94">
        <v>624.53880000000004</v>
      </c>
      <c r="D94">
        <f t="shared" si="0"/>
        <v>154898.10999999999</v>
      </c>
      <c r="E94" s="2">
        <v>44943</v>
      </c>
      <c r="F94" s="2">
        <v>44985</v>
      </c>
    </row>
    <row r="95" spans="1:6" x14ac:dyDescent="0.35">
      <c r="A95">
        <v>438.11</v>
      </c>
      <c r="B95">
        <v>481.93</v>
      </c>
      <c r="C95">
        <v>558.14549999999997</v>
      </c>
      <c r="D95">
        <f t="shared" si="0"/>
        <v>0</v>
      </c>
      <c r="E95" s="2">
        <v>44944</v>
      </c>
      <c r="F95" s="2">
        <v>44962</v>
      </c>
    </row>
    <row r="96" spans="1:6" x14ac:dyDescent="0.35">
      <c r="A96">
        <v>503.14</v>
      </c>
      <c r="B96">
        <v>377.51</v>
      </c>
      <c r="C96">
        <v>432.80290000000002</v>
      </c>
      <c r="D96">
        <f t="shared" si="0"/>
        <v>54373.03</v>
      </c>
      <c r="E96" s="2">
        <v>44945</v>
      </c>
      <c r="F96" s="2">
        <v>44985</v>
      </c>
    </row>
    <row r="97" spans="1:28" x14ac:dyDescent="0.35">
      <c r="A97">
        <v>389.26</v>
      </c>
      <c r="B97">
        <v>324.8</v>
      </c>
      <c r="C97">
        <v>528.59190000000001</v>
      </c>
      <c r="D97">
        <f t="shared" si="0"/>
        <v>34073.03</v>
      </c>
      <c r="E97" s="2">
        <v>44946</v>
      </c>
      <c r="F97" s="2">
        <v>44985</v>
      </c>
    </row>
    <row r="98" spans="1:28" x14ac:dyDescent="0.35">
      <c r="A98">
        <v>389.26</v>
      </c>
      <c r="B98">
        <v>324.8</v>
      </c>
      <c r="C98">
        <v>607.59829999999999</v>
      </c>
      <c r="D98">
        <f t="shared" si="0"/>
        <v>39165.79</v>
      </c>
      <c r="E98" s="2">
        <v>44946</v>
      </c>
      <c r="F98" s="2">
        <v>44962</v>
      </c>
    </row>
    <row r="99" spans="1:28" x14ac:dyDescent="0.35">
      <c r="A99">
        <v>518.95000000000005</v>
      </c>
      <c r="B99">
        <v>445.59</v>
      </c>
      <c r="C99">
        <v>446.02030000000002</v>
      </c>
      <c r="D99">
        <f t="shared" si="0"/>
        <v>32720.05</v>
      </c>
      <c r="E99" s="2">
        <v>44947</v>
      </c>
      <c r="F99" s="2">
        <v>44985</v>
      </c>
    </row>
    <row r="100" spans="1:28" x14ac:dyDescent="0.35">
      <c r="A100">
        <v>437.17</v>
      </c>
      <c r="B100">
        <v>383.43</v>
      </c>
      <c r="C100">
        <v>499.01119999999997</v>
      </c>
      <c r="D100">
        <f t="shared" si="0"/>
        <v>26816.86</v>
      </c>
      <c r="E100" s="2">
        <v>44948</v>
      </c>
      <c r="F100" s="2">
        <v>44985</v>
      </c>
    </row>
    <row r="101" spans="1:28" x14ac:dyDescent="0.35">
      <c r="A101">
        <v>437.17</v>
      </c>
      <c r="B101">
        <v>383.43</v>
      </c>
      <c r="C101">
        <v>574.96879999999999</v>
      </c>
      <c r="D101">
        <f t="shared" si="0"/>
        <v>30898.82</v>
      </c>
      <c r="E101" s="2">
        <v>44948</v>
      </c>
      <c r="F101" s="2">
        <v>44962</v>
      </c>
    </row>
    <row r="102" spans="1:28" x14ac:dyDescent="0.35">
      <c r="A102">
        <v>405.79</v>
      </c>
      <c r="B102">
        <v>436.2</v>
      </c>
      <c r="C102">
        <v>535.88260000000002</v>
      </c>
      <c r="D102">
        <f t="shared" si="0"/>
        <v>0</v>
      </c>
      <c r="E102" s="2">
        <v>44949</v>
      </c>
      <c r="F102" s="2">
        <v>44985</v>
      </c>
    </row>
    <row r="103" spans="1:28" x14ac:dyDescent="0.35">
      <c r="A103">
        <v>498.67</v>
      </c>
      <c r="B103">
        <v>417.69</v>
      </c>
      <c r="C103">
        <v>504.32380000000001</v>
      </c>
      <c r="D103">
        <f t="shared" si="0"/>
        <v>40840.14</v>
      </c>
      <c r="E103" s="2">
        <v>44950</v>
      </c>
      <c r="F103" s="2">
        <v>44962</v>
      </c>
    </row>
    <row r="104" spans="1:28" x14ac:dyDescent="0.35">
      <c r="A104">
        <v>563.54</v>
      </c>
      <c r="B104">
        <v>365.17</v>
      </c>
      <c r="C104">
        <v>569.39769999999999</v>
      </c>
      <c r="D104">
        <f t="shared" si="0"/>
        <v>112951.42</v>
      </c>
      <c r="E104" s="2">
        <v>44951</v>
      </c>
      <c r="F104" s="2">
        <v>44985</v>
      </c>
    </row>
    <row r="105" spans="1:28" x14ac:dyDescent="0.35">
      <c r="A105">
        <v>561.30999999999995</v>
      </c>
      <c r="B105">
        <v>301.01</v>
      </c>
      <c r="C105">
        <v>529.38030000000003</v>
      </c>
      <c r="D105">
        <f t="shared" si="0"/>
        <v>137797.69</v>
      </c>
      <c r="E105" s="2">
        <v>44952</v>
      </c>
      <c r="F105" s="2">
        <v>44962</v>
      </c>
    </row>
    <row r="106" spans="1:28" x14ac:dyDescent="0.35">
      <c r="A106">
        <v>544.89</v>
      </c>
      <c r="B106">
        <v>446.74</v>
      </c>
      <c r="C106">
        <v>499.26490000000001</v>
      </c>
      <c r="D106">
        <f t="shared" si="0"/>
        <v>49002.85</v>
      </c>
      <c r="E106" s="2">
        <v>44953</v>
      </c>
      <c r="F106" s="2">
        <v>44985</v>
      </c>
    </row>
    <row r="107" spans="1:28" x14ac:dyDescent="0.35">
      <c r="A107">
        <v>560.12</v>
      </c>
      <c r="B107">
        <v>464.77</v>
      </c>
      <c r="C107">
        <v>487.50700000000001</v>
      </c>
      <c r="D107">
        <f t="shared" ref="D107:D175" si="2">IF(A107&gt;B107,ROUND(C107*(A107-B107),2),0)</f>
        <v>46483.79</v>
      </c>
      <c r="E107" s="2">
        <v>44954</v>
      </c>
      <c r="F107" s="2">
        <v>44962</v>
      </c>
    </row>
    <row r="108" spans="1:28" x14ac:dyDescent="0.35">
      <c r="A108">
        <v>464.46</v>
      </c>
      <c r="B108">
        <v>363.57</v>
      </c>
      <c r="C108">
        <v>625.72609999999997</v>
      </c>
      <c r="D108">
        <f t="shared" si="2"/>
        <v>63129.51</v>
      </c>
      <c r="E108" s="2">
        <v>44955</v>
      </c>
      <c r="F108" s="2">
        <v>44985</v>
      </c>
    </row>
    <row r="109" spans="1:28" x14ac:dyDescent="0.35">
      <c r="A109">
        <v>487.5</v>
      </c>
      <c r="B109">
        <v>406.47</v>
      </c>
      <c r="C109">
        <v>647.51610000000005</v>
      </c>
      <c r="D109">
        <f t="shared" si="2"/>
        <v>52468.23</v>
      </c>
      <c r="E109" s="2">
        <v>44956</v>
      </c>
      <c r="F109" s="2">
        <v>44962</v>
      </c>
    </row>
    <row r="110" spans="1:28" x14ac:dyDescent="0.35">
      <c r="A110">
        <v>463.89</v>
      </c>
      <c r="B110">
        <v>481.29</v>
      </c>
      <c r="C110">
        <v>592.85180000000003</v>
      </c>
      <c r="D110">
        <f t="shared" si="2"/>
        <v>0</v>
      </c>
      <c r="E110" s="2">
        <v>44957</v>
      </c>
      <c r="F110" s="2">
        <v>44985</v>
      </c>
    </row>
    <row r="111" spans="1:28" ht="15" thickBot="1" x14ac:dyDescent="0.4">
      <c r="E111" s="2"/>
      <c r="F111" s="2"/>
    </row>
    <row r="112" spans="1:28" ht="18.5" x14ac:dyDescent="0.45">
      <c r="A112" s="5" t="s">
        <v>11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1" ht="130.5" x14ac:dyDescent="0.35">
      <c r="A113" s="1" t="s">
        <v>0</v>
      </c>
      <c r="B113" s="1" t="s">
        <v>1</v>
      </c>
      <c r="C113" s="1" t="s">
        <v>2</v>
      </c>
      <c r="D113" s="1" t="s">
        <v>3</v>
      </c>
      <c r="E113" s="1" t="s">
        <v>4</v>
      </c>
      <c r="F113" s="1" t="s">
        <v>5</v>
      </c>
      <c r="G113" s="1" t="s">
        <v>6</v>
      </c>
    </row>
    <row r="114" spans="1:21" x14ac:dyDescent="0.35">
      <c r="A114">
        <v>428.32</v>
      </c>
      <c r="B114">
        <v>407.98</v>
      </c>
      <c r="C114">
        <v>491.8648</v>
      </c>
      <c r="D114">
        <f>IF(A114&gt;B114,ROUND(C114*(A114-B114),2),0)</f>
        <v>10004.530000000001</v>
      </c>
      <c r="E114" s="2">
        <v>44927</v>
      </c>
      <c r="F114" s="2">
        <v>44985</v>
      </c>
      <c r="G114" t="s">
        <v>13</v>
      </c>
      <c r="I114" t="s">
        <v>18</v>
      </c>
      <c r="L114" s="4">
        <f>SUM(D144:D175)</f>
        <v>1559034.2799999998</v>
      </c>
      <c r="M114" s="6" t="s">
        <v>16</v>
      </c>
    </row>
    <row r="115" spans="1:21" x14ac:dyDescent="0.35">
      <c r="A115">
        <v>387.09</v>
      </c>
      <c r="B115">
        <v>352.31</v>
      </c>
      <c r="C115">
        <v>407.95440000000002</v>
      </c>
      <c r="D115">
        <f t="shared" ref="D115:D143" si="3">IF(A115&gt;B115,ROUND(C115*(A115-B115),2),0)</f>
        <v>14188.65</v>
      </c>
      <c r="E115" s="2">
        <v>44928</v>
      </c>
      <c r="F115" s="2">
        <v>44962</v>
      </c>
      <c r="G115" t="s">
        <v>13</v>
      </c>
      <c r="I115" t="s">
        <v>19</v>
      </c>
      <c r="M115" s="4">
        <f>SUM(D153:D154,D156,D159:D160)</f>
        <v>108260.38</v>
      </c>
      <c r="N115" s="6" t="s">
        <v>24</v>
      </c>
    </row>
    <row r="116" spans="1:21" x14ac:dyDescent="0.35">
      <c r="A116">
        <v>411.88</v>
      </c>
      <c r="B116">
        <v>333.69</v>
      </c>
      <c r="C116">
        <v>577.74620000000004</v>
      </c>
      <c r="D116">
        <f t="shared" si="3"/>
        <v>45173.98</v>
      </c>
      <c r="E116" s="2">
        <v>44929</v>
      </c>
      <c r="F116" s="2">
        <v>44985</v>
      </c>
      <c r="G116" t="s">
        <v>13</v>
      </c>
      <c r="I116" t="s">
        <v>20</v>
      </c>
      <c r="P116" s="4">
        <f>SUM(D114:D143)</f>
        <v>1341265.9500000002</v>
      </c>
      <c r="Q116" s="6" t="s">
        <v>25</v>
      </c>
    </row>
    <row r="117" spans="1:21" x14ac:dyDescent="0.35">
      <c r="A117">
        <v>564.85</v>
      </c>
      <c r="B117">
        <v>461.22</v>
      </c>
      <c r="C117">
        <v>445.85250000000002</v>
      </c>
      <c r="D117">
        <f t="shared" si="3"/>
        <v>46203.69</v>
      </c>
      <c r="E117" s="2">
        <v>44930</v>
      </c>
      <c r="F117" s="2">
        <v>44962</v>
      </c>
      <c r="G117" t="s">
        <v>13</v>
      </c>
      <c r="I117" t="s">
        <v>9</v>
      </c>
      <c r="T117" s="8">
        <f>M115+P116</f>
        <v>1449526.33</v>
      </c>
      <c r="U117" s="6" t="s">
        <v>40</v>
      </c>
    </row>
    <row r="118" spans="1:21" x14ac:dyDescent="0.35">
      <c r="A118">
        <v>461.91</v>
      </c>
      <c r="B118">
        <v>377.13</v>
      </c>
      <c r="C118">
        <v>526.64359999999999</v>
      </c>
      <c r="D118">
        <f t="shared" si="3"/>
        <v>44648.84</v>
      </c>
      <c r="E118" s="2">
        <v>44931</v>
      </c>
      <c r="F118" s="2">
        <v>44985</v>
      </c>
      <c r="G118" t="s">
        <v>13</v>
      </c>
    </row>
    <row r="119" spans="1:21" x14ac:dyDescent="0.35">
      <c r="A119">
        <v>510.06</v>
      </c>
      <c r="B119">
        <v>432.08</v>
      </c>
      <c r="C119">
        <v>576.82129999999995</v>
      </c>
      <c r="D119">
        <f t="shared" si="3"/>
        <v>44980.52</v>
      </c>
      <c r="E119" s="2">
        <v>44932</v>
      </c>
      <c r="F119" s="2">
        <v>44962</v>
      </c>
      <c r="G119" t="s">
        <v>13</v>
      </c>
    </row>
    <row r="120" spans="1:21" x14ac:dyDescent="0.35">
      <c r="A120">
        <v>456.04</v>
      </c>
      <c r="B120">
        <v>366.69</v>
      </c>
      <c r="C120">
        <v>421.6053</v>
      </c>
      <c r="D120">
        <f t="shared" si="3"/>
        <v>37670.43</v>
      </c>
      <c r="E120" s="2">
        <v>44933</v>
      </c>
      <c r="F120" s="2">
        <v>44985</v>
      </c>
      <c r="G120" t="s">
        <v>13</v>
      </c>
    </row>
    <row r="121" spans="1:21" x14ac:dyDescent="0.35">
      <c r="A121">
        <v>497.86</v>
      </c>
      <c r="B121">
        <v>468.55</v>
      </c>
      <c r="C121">
        <v>468.48079999999999</v>
      </c>
      <c r="D121">
        <f t="shared" si="3"/>
        <v>13731.17</v>
      </c>
      <c r="E121" s="2">
        <v>44935</v>
      </c>
      <c r="F121" s="2">
        <v>44985</v>
      </c>
      <c r="G121" t="s">
        <v>13</v>
      </c>
    </row>
    <row r="122" spans="1:21" x14ac:dyDescent="0.35">
      <c r="A122">
        <v>454.93</v>
      </c>
      <c r="B122">
        <v>393.44</v>
      </c>
      <c r="C122">
        <v>543.68880000000001</v>
      </c>
      <c r="D122">
        <f t="shared" si="3"/>
        <v>33431.42</v>
      </c>
      <c r="E122" s="2">
        <v>44936</v>
      </c>
      <c r="F122" s="2">
        <v>44962</v>
      </c>
      <c r="G122" t="s">
        <v>13</v>
      </c>
    </row>
    <row r="123" spans="1:21" x14ac:dyDescent="0.35">
      <c r="A123">
        <v>528.38</v>
      </c>
      <c r="B123">
        <v>438.61</v>
      </c>
      <c r="C123">
        <v>601.39449999999999</v>
      </c>
      <c r="D123">
        <f t="shared" si="3"/>
        <v>53987.18</v>
      </c>
      <c r="E123" s="2">
        <v>44938</v>
      </c>
      <c r="F123" s="2">
        <v>44985</v>
      </c>
      <c r="G123" t="s">
        <v>13</v>
      </c>
    </row>
    <row r="124" spans="1:21" x14ac:dyDescent="0.35">
      <c r="A124">
        <v>528.38</v>
      </c>
      <c r="B124">
        <v>438.61</v>
      </c>
      <c r="C124">
        <v>602.72889999999995</v>
      </c>
      <c r="D124">
        <f t="shared" si="3"/>
        <v>54106.97</v>
      </c>
      <c r="E124" s="2">
        <v>44938</v>
      </c>
      <c r="F124" s="2">
        <v>44962</v>
      </c>
      <c r="G124" t="s">
        <v>13</v>
      </c>
    </row>
    <row r="125" spans="1:21" x14ac:dyDescent="0.35">
      <c r="A125">
        <v>396.6</v>
      </c>
      <c r="B125">
        <v>375.54</v>
      </c>
      <c r="C125">
        <v>490.58109999999999</v>
      </c>
      <c r="D125">
        <f t="shared" si="3"/>
        <v>10331.64</v>
      </c>
      <c r="E125" s="2">
        <v>44939</v>
      </c>
      <c r="F125" s="2">
        <v>44985</v>
      </c>
      <c r="G125" t="s">
        <v>13</v>
      </c>
    </row>
    <row r="126" spans="1:21" x14ac:dyDescent="0.35">
      <c r="A126">
        <v>562.54</v>
      </c>
      <c r="B126">
        <v>428.97</v>
      </c>
      <c r="C126">
        <v>428.14710000000002</v>
      </c>
      <c r="D126">
        <f t="shared" si="3"/>
        <v>57187.61</v>
      </c>
      <c r="E126" s="2">
        <v>44942</v>
      </c>
      <c r="F126" s="2">
        <v>44962</v>
      </c>
      <c r="G126" t="s">
        <v>13</v>
      </c>
    </row>
    <row r="127" spans="1:21" x14ac:dyDescent="0.35">
      <c r="A127">
        <v>550.46</v>
      </c>
      <c r="B127">
        <v>302.44</v>
      </c>
      <c r="C127">
        <v>624.53880000000004</v>
      </c>
      <c r="D127">
        <f t="shared" si="3"/>
        <v>154898.10999999999</v>
      </c>
      <c r="E127" s="2">
        <v>44943</v>
      </c>
      <c r="F127" s="2">
        <v>44985</v>
      </c>
      <c r="G127" t="s">
        <v>13</v>
      </c>
    </row>
    <row r="128" spans="1:21" x14ac:dyDescent="0.35">
      <c r="A128">
        <v>438.11</v>
      </c>
      <c r="B128">
        <v>481.93</v>
      </c>
      <c r="C128">
        <v>558.14549999999997</v>
      </c>
      <c r="D128">
        <f t="shared" si="3"/>
        <v>0</v>
      </c>
      <c r="E128" s="2">
        <v>44944</v>
      </c>
      <c r="F128" s="2">
        <v>44962</v>
      </c>
      <c r="G128" t="s">
        <v>13</v>
      </c>
    </row>
    <row r="129" spans="1:7" x14ac:dyDescent="0.35">
      <c r="A129">
        <v>503.14</v>
      </c>
      <c r="B129">
        <v>377.51</v>
      </c>
      <c r="C129">
        <v>432.80290000000002</v>
      </c>
      <c r="D129">
        <f t="shared" si="3"/>
        <v>54373.03</v>
      </c>
      <c r="E129" s="2">
        <v>44945</v>
      </c>
      <c r="F129" s="2">
        <v>44985</v>
      </c>
      <c r="G129" t="s">
        <v>13</v>
      </c>
    </row>
    <row r="130" spans="1:7" x14ac:dyDescent="0.35">
      <c r="A130">
        <v>389.26</v>
      </c>
      <c r="B130">
        <v>324.8</v>
      </c>
      <c r="C130">
        <v>528.59190000000001</v>
      </c>
      <c r="D130">
        <f t="shared" si="3"/>
        <v>34073.03</v>
      </c>
      <c r="E130" s="2">
        <v>44946</v>
      </c>
      <c r="F130" s="2">
        <v>44985</v>
      </c>
      <c r="G130" t="s">
        <v>13</v>
      </c>
    </row>
    <row r="131" spans="1:7" x14ac:dyDescent="0.35">
      <c r="A131">
        <v>389.26</v>
      </c>
      <c r="B131">
        <v>324.8</v>
      </c>
      <c r="C131">
        <v>607.59829999999999</v>
      </c>
      <c r="D131">
        <f t="shared" si="3"/>
        <v>39165.79</v>
      </c>
      <c r="E131" s="2">
        <v>44946</v>
      </c>
      <c r="F131" s="2">
        <v>44962</v>
      </c>
      <c r="G131" t="s">
        <v>13</v>
      </c>
    </row>
    <row r="132" spans="1:7" x14ac:dyDescent="0.35">
      <c r="A132">
        <v>518.95000000000005</v>
      </c>
      <c r="B132">
        <v>445.59</v>
      </c>
      <c r="C132">
        <v>446.02030000000002</v>
      </c>
      <c r="D132">
        <f t="shared" si="3"/>
        <v>32720.05</v>
      </c>
      <c r="E132" s="2">
        <v>44947</v>
      </c>
      <c r="F132" s="2">
        <v>44985</v>
      </c>
      <c r="G132" t="s">
        <v>13</v>
      </c>
    </row>
    <row r="133" spans="1:7" x14ac:dyDescent="0.35">
      <c r="A133">
        <v>437.17</v>
      </c>
      <c r="B133">
        <v>383.43</v>
      </c>
      <c r="C133">
        <v>499.01119999999997</v>
      </c>
      <c r="D133">
        <f t="shared" si="3"/>
        <v>26816.86</v>
      </c>
      <c r="E133" s="2">
        <v>44948</v>
      </c>
      <c r="F133" s="2">
        <v>44985</v>
      </c>
      <c r="G133" t="s">
        <v>13</v>
      </c>
    </row>
    <row r="134" spans="1:7" x14ac:dyDescent="0.35">
      <c r="A134">
        <v>437.17</v>
      </c>
      <c r="B134">
        <v>383.43</v>
      </c>
      <c r="C134">
        <v>574.96879999999999</v>
      </c>
      <c r="D134">
        <f t="shared" si="3"/>
        <v>30898.82</v>
      </c>
      <c r="E134" s="2">
        <v>44948</v>
      </c>
      <c r="F134" s="2">
        <v>44962</v>
      </c>
      <c r="G134" t="s">
        <v>13</v>
      </c>
    </row>
    <row r="135" spans="1:7" x14ac:dyDescent="0.35">
      <c r="A135">
        <v>405.79</v>
      </c>
      <c r="B135">
        <v>436.2</v>
      </c>
      <c r="C135">
        <v>535.88260000000002</v>
      </c>
      <c r="D135">
        <f t="shared" si="3"/>
        <v>0</v>
      </c>
      <c r="E135" s="2">
        <v>44949</v>
      </c>
      <c r="F135" s="2">
        <v>44985</v>
      </c>
      <c r="G135" t="s">
        <v>13</v>
      </c>
    </row>
    <row r="136" spans="1:7" x14ac:dyDescent="0.35">
      <c r="A136">
        <v>498.67</v>
      </c>
      <c r="B136">
        <v>417.69</v>
      </c>
      <c r="C136">
        <v>504.32380000000001</v>
      </c>
      <c r="D136">
        <f t="shared" si="3"/>
        <v>40840.14</v>
      </c>
      <c r="E136" s="2">
        <v>44950</v>
      </c>
      <c r="F136" s="2">
        <v>44962</v>
      </c>
      <c r="G136" t="s">
        <v>13</v>
      </c>
    </row>
    <row r="137" spans="1:7" x14ac:dyDescent="0.35">
      <c r="A137">
        <v>563.54</v>
      </c>
      <c r="B137">
        <v>365.17</v>
      </c>
      <c r="C137">
        <v>569.39769999999999</v>
      </c>
      <c r="D137">
        <f t="shared" si="3"/>
        <v>112951.42</v>
      </c>
      <c r="E137" s="2">
        <v>44951</v>
      </c>
      <c r="F137" s="2">
        <v>44985</v>
      </c>
      <c r="G137" t="s">
        <v>13</v>
      </c>
    </row>
    <row r="138" spans="1:7" x14ac:dyDescent="0.35">
      <c r="A138">
        <v>561.30999999999995</v>
      </c>
      <c r="B138">
        <v>301.01</v>
      </c>
      <c r="C138">
        <v>529.38030000000003</v>
      </c>
      <c r="D138">
        <f t="shared" si="3"/>
        <v>137797.69</v>
      </c>
      <c r="E138" s="2">
        <v>44952</v>
      </c>
      <c r="F138" s="2">
        <v>44962</v>
      </c>
      <c r="G138" t="s">
        <v>13</v>
      </c>
    </row>
    <row r="139" spans="1:7" x14ac:dyDescent="0.35">
      <c r="A139">
        <v>544.89</v>
      </c>
      <c r="B139">
        <v>446.74</v>
      </c>
      <c r="C139">
        <v>499.26490000000001</v>
      </c>
      <c r="D139">
        <f t="shared" si="3"/>
        <v>49002.85</v>
      </c>
      <c r="E139" s="2">
        <v>44953</v>
      </c>
      <c r="F139" s="2">
        <v>44985</v>
      </c>
      <c r="G139" t="s">
        <v>13</v>
      </c>
    </row>
    <row r="140" spans="1:7" x14ac:dyDescent="0.35">
      <c r="A140">
        <v>560.12</v>
      </c>
      <c r="B140">
        <v>464.77</v>
      </c>
      <c r="C140">
        <v>487.50700000000001</v>
      </c>
      <c r="D140">
        <f t="shared" si="3"/>
        <v>46483.79</v>
      </c>
      <c r="E140" s="2">
        <v>44954</v>
      </c>
      <c r="F140" s="2">
        <v>44962</v>
      </c>
      <c r="G140" t="s">
        <v>13</v>
      </c>
    </row>
    <row r="141" spans="1:7" x14ac:dyDescent="0.35">
      <c r="A141">
        <v>464.46</v>
      </c>
      <c r="B141">
        <v>363.57</v>
      </c>
      <c r="C141">
        <v>625.72609999999997</v>
      </c>
      <c r="D141">
        <f t="shared" si="3"/>
        <v>63129.51</v>
      </c>
      <c r="E141" s="2">
        <v>44955</v>
      </c>
      <c r="F141" s="2">
        <v>44985</v>
      </c>
      <c r="G141" t="s">
        <v>13</v>
      </c>
    </row>
    <row r="142" spans="1:7" x14ac:dyDescent="0.35">
      <c r="A142">
        <v>487.5</v>
      </c>
      <c r="B142">
        <v>406.47</v>
      </c>
      <c r="C142">
        <v>647.51610000000005</v>
      </c>
      <c r="D142">
        <f t="shared" si="3"/>
        <v>52468.23</v>
      </c>
      <c r="E142" s="2">
        <v>44956</v>
      </c>
      <c r="F142" s="2">
        <v>44962</v>
      </c>
      <c r="G142" t="s">
        <v>13</v>
      </c>
    </row>
    <row r="143" spans="1:7" x14ac:dyDescent="0.35">
      <c r="A143">
        <v>463.89</v>
      </c>
      <c r="B143">
        <v>481.29</v>
      </c>
      <c r="C143">
        <v>592.85180000000003</v>
      </c>
      <c r="D143">
        <f t="shared" si="3"/>
        <v>0</v>
      </c>
      <c r="E143" s="2">
        <v>44957</v>
      </c>
      <c r="F143" s="2">
        <v>44985</v>
      </c>
      <c r="G143" t="s">
        <v>13</v>
      </c>
    </row>
    <row r="144" spans="1:7" x14ac:dyDescent="0.35">
      <c r="A144">
        <v>450.59</v>
      </c>
      <c r="B144">
        <v>335.34</v>
      </c>
      <c r="C144">
        <v>618.04920000000004</v>
      </c>
      <c r="D144">
        <f>IF(A144&gt;B144,ROUND(C144*(A144-B144),2),0)</f>
        <v>71230.17</v>
      </c>
      <c r="E144" s="2">
        <v>44958</v>
      </c>
      <c r="F144" s="2">
        <v>45002</v>
      </c>
    </row>
    <row r="145" spans="1:7" x14ac:dyDescent="0.35">
      <c r="A145">
        <v>512.95000000000005</v>
      </c>
      <c r="B145">
        <v>340.87</v>
      </c>
      <c r="C145">
        <v>634.38940000000002</v>
      </c>
      <c r="D145">
        <f t="shared" si="2"/>
        <v>109165.73</v>
      </c>
      <c r="E145" s="2">
        <v>44959</v>
      </c>
      <c r="F145" s="2">
        <v>45002</v>
      </c>
    </row>
    <row r="146" spans="1:7" x14ac:dyDescent="0.35">
      <c r="A146">
        <v>512.95000000000005</v>
      </c>
      <c r="B146">
        <v>340.87</v>
      </c>
      <c r="C146">
        <v>480.49419999999998</v>
      </c>
      <c r="D146">
        <f t="shared" si="2"/>
        <v>82683.44</v>
      </c>
      <c r="E146" s="2">
        <v>44959</v>
      </c>
      <c r="F146" s="2">
        <v>45006</v>
      </c>
    </row>
    <row r="147" spans="1:7" x14ac:dyDescent="0.35">
      <c r="A147">
        <v>428.89</v>
      </c>
      <c r="B147">
        <v>317.86</v>
      </c>
      <c r="C147">
        <v>616.98649999999998</v>
      </c>
      <c r="D147">
        <f t="shared" si="2"/>
        <v>68504.009999999995</v>
      </c>
      <c r="E147" s="2">
        <v>44960</v>
      </c>
      <c r="F147" s="2">
        <v>45002</v>
      </c>
    </row>
    <row r="148" spans="1:7" x14ac:dyDescent="0.35">
      <c r="A148">
        <v>574.48</v>
      </c>
      <c r="B148">
        <v>334.27</v>
      </c>
      <c r="C148">
        <v>407.71480000000003</v>
      </c>
      <c r="D148">
        <f t="shared" si="2"/>
        <v>97937.17</v>
      </c>
      <c r="E148" s="2">
        <v>44961</v>
      </c>
      <c r="F148" s="2">
        <v>45006</v>
      </c>
    </row>
    <row r="149" spans="1:7" x14ac:dyDescent="0.35">
      <c r="A149">
        <v>394.82</v>
      </c>
      <c r="B149">
        <v>346.15</v>
      </c>
      <c r="C149">
        <v>503.6447</v>
      </c>
      <c r="D149">
        <f t="shared" si="2"/>
        <v>24512.39</v>
      </c>
      <c r="E149" s="2">
        <v>44962</v>
      </c>
      <c r="F149" s="2">
        <v>45006</v>
      </c>
    </row>
    <row r="150" spans="1:7" x14ac:dyDescent="0.35">
      <c r="A150">
        <v>394.82</v>
      </c>
      <c r="B150">
        <v>346.15</v>
      </c>
      <c r="C150">
        <v>607.02239999999995</v>
      </c>
      <c r="D150">
        <f t="shared" si="2"/>
        <v>29543.78</v>
      </c>
      <c r="E150" s="2">
        <v>44962</v>
      </c>
      <c r="F150" s="2">
        <v>45002</v>
      </c>
    </row>
    <row r="151" spans="1:7" x14ac:dyDescent="0.35">
      <c r="A151">
        <v>462.99</v>
      </c>
      <c r="B151">
        <v>420.15</v>
      </c>
      <c r="C151">
        <v>407.62259999999998</v>
      </c>
      <c r="D151">
        <f t="shared" si="2"/>
        <v>17462.55</v>
      </c>
      <c r="E151" s="2">
        <v>44963</v>
      </c>
      <c r="F151" s="2">
        <v>45006</v>
      </c>
    </row>
    <row r="152" spans="1:7" x14ac:dyDescent="0.35">
      <c r="A152">
        <v>467.32</v>
      </c>
      <c r="B152">
        <v>407.13</v>
      </c>
      <c r="C152">
        <v>480.60309999999998</v>
      </c>
      <c r="D152">
        <f t="shared" si="2"/>
        <v>28927.5</v>
      </c>
      <c r="E152" s="2">
        <v>44964</v>
      </c>
      <c r="F152" s="2">
        <v>45002</v>
      </c>
    </row>
    <row r="153" spans="1:7" x14ac:dyDescent="0.35">
      <c r="A153">
        <v>405.13</v>
      </c>
      <c r="B153">
        <v>321.62</v>
      </c>
      <c r="C153">
        <v>638.5539</v>
      </c>
      <c r="D153">
        <f t="shared" si="2"/>
        <v>53325.64</v>
      </c>
      <c r="E153" s="2">
        <v>44965</v>
      </c>
      <c r="F153" s="2">
        <v>45006</v>
      </c>
      <c r="G153" t="s">
        <v>13</v>
      </c>
    </row>
    <row r="154" spans="1:7" x14ac:dyDescent="0.35">
      <c r="A154">
        <v>446.42</v>
      </c>
      <c r="B154">
        <v>401.17</v>
      </c>
      <c r="C154">
        <v>579.88930000000005</v>
      </c>
      <c r="D154">
        <f t="shared" si="2"/>
        <v>26239.99</v>
      </c>
      <c r="E154" s="2">
        <v>44966</v>
      </c>
      <c r="F154" s="2">
        <v>45002</v>
      </c>
      <c r="G154" t="s">
        <v>13</v>
      </c>
    </row>
    <row r="155" spans="1:7" x14ac:dyDescent="0.35">
      <c r="A155">
        <v>577.64</v>
      </c>
      <c r="B155">
        <v>445.64</v>
      </c>
      <c r="C155">
        <v>510.41140000000001</v>
      </c>
      <c r="D155">
        <f t="shared" si="2"/>
        <v>67374.3</v>
      </c>
      <c r="E155" s="2">
        <v>44967</v>
      </c>
      <c r="F155" s="2">
        <v>45006</v>
      </c>
    </row>
    <row r="156" spans="1:7" x14ac:dyDescent="0.35">
      <c r="A156">
        <v>406.7</v>
      </c>
      <c r="B156">
        <v>413.29</v>
      </c>
      <c r="C156">
        <v>414.50209999999998</v>
      </c>
      <c r="D156">
        <f t="shared" si="2"/>
        <v>0</v>
      </c>
      <c r="E156" s="2">
        <v>44968</v>
      </c>
      <c r="F156" s="2">
        <v>45002</v>
      </c>
      <c r="G156" t="s">
        <v>13</v>
      </c>
    </row>
    <row r="157" spans="1:7" x14ac:dyDescent="0.35">
      <c r="A157">
        <v>488.49</v>
      </c>
      <c r="B157">
        <v>383.29</v>
      </c>
      <c r="C157">
        <v>642.1961</v>
      </c>
      <c r="D157">
        <f t="shared" si="2"/>
        <v>67559.03</v>
      </c>
      <c r="E157" s="2">
        <v>44969</v>
      </c>
      <c r="F157" s="2">
        <v>45006</v>
      </c>
    </row>
    <row r="158" spans="1:7" x14ac:dyDescent="0.35">
      <c r="A158">
        <v>528.41</v>
      </c>
      <c r="B158">
        <v>320.97000000000003</v>
      </c>
      <c r="C158">
        <v>453.49419999999998</v>
      </c>
      <c r="D158">
        <f t="shared" si="2"/>
        <v>94072.84</v>
      </c>
      <c r="E158" s="2">
        <v>44970</v>
      </c>
      <c r="F158" s="2">
        <v>45002</v>
      </c>
    </row>
    <row r="159" spans="1:7" x14ac:dyDescent="0.35">
      <c r="A159">
        <v>427.85</v>
      </c>
      <c r="B159">
        <v>359.36</v>
      </c>
      <c r="C159">
        <v>418.96260000000001</v>
      </c>
      <c r="D159">
        <f t="shared" si="2"/>
        <v>28694.75</v>
      </c>
      <c r="E159" s="2">
        <v>44971</v>
      </c>
      <c r="F159" s="2">
        <v>45006</v>
      </c>
      <c r="G159" t="s">
        <v>13</v>
      </c>
    </row>
    <row r="160" spans="1:7" x14ac:dyDescent="0.35">
      <c r="A160">
        <v>387.93</v>
      </c>
      <c r="B160">
        <v>411.61</v>
      </c>
      <c r="C160">
        <v>464.52940000000001</v>
      </c>
      <c r="D160">
        <f t="shared" si="2"/>
        <v>0</v>
      </c>
      <c r="E160" s="2">
        <v>44972</v>
      </c>
      <c r="F160" s="2">
        <v>45006</v>
      </c>
      <c r="G160" t="s">
        <v>13</v>
      </c>
    </row>
    <row r="161" spans="1:6" x14ac:dyDescent="0.35">
      <c r="A161">
        <v>387.93</v>
      </c>
      <c r="B161">
        <v>411.61</v>
      </c>
      <c r="C161">
        <v>611.26760000000002</v>
      </c>
      <c r="D161">
        <f t="shared" si="2"/>
        <v>0</v>
      </c>
      <c r="E161" s="2">
        <v>44972</v>
      </c>
      <c r="F161" s="2">
        <v>45002</v>
      </c>
    </row>
    <row r="162" spans="1:6" x14ac:dyDescent="0.35">
      <c r="A162">
        <v>387.93</v>
      </c>
      <c r="B162">
        <v>411.61</v>
      </c>
      <c r="C162">
        <v>586.24670000000003</v>
      </c>
      <c r="D162">
        <f t="shared" si="2"/>
        <v>0</v>
      </c>
      <c r="E162" s="2">
        <v>44972</v>
      </c>
      <c r="F162" s="2">
        <v>45004</v>
      </c>
    </row>
    <row r="163" spans="1:6" x14ac:dyDescent="0.35">
      <c r="A163">
        <v>504.56</v>
      </c>
      <c r="B163">
        <v>302.54000000000002</v>
      </c>
      <c r="C163">
        <v>591.01059999999995</v>
      </c>
      <c r="D163">
        <f t="shared" si="2"/>
        <v>119395.96</v>
      </c>
      <c r="E163" s="2">
        <v>44973</v>
      </c>
      <c r="F163" s="2">
        <v>45006</v>
      </c>
    </row>
    <row r="164" spans="1:6" x14ac:dyDescent="0.35">
      <c r="A164">
        <v>383.24</v>
      </c>
      <c r="B164">
        <v>374.59</v>
      </c>
      <c r="C164">
        <v>606.36019999999996</v>
      </c>
      <c r="D164">
        <f t="shared" si="2"/>
        <v>5245.02</v>
      </c>
      <c r="E164" s="2">
        <v>44974</v>
      </c>
      <c r="F164" s="2">
        <v>45006</v>
      </c>
    </row>
    <row r="165" spans="1:6" x14ac:dyDescent="0.35">
      <c r="A165">
        <v>474.02</v>
      </c>
      <c r="B165">
        <v>390</v>
      </c>
      <c r="C165">
        <v>612.47559999999999</v>
      </c>
      <c r="D165">
        <f t="shared" si="2"/>
        <v>51460.2</v>
      </c>
      <c r="E165" s="2">
        <v>44975</v>
      </c>
      <c r="F165" s="2">
        <v>45002</v>
      </c>
    </row>
    <row r="166" spans="1:6" x14ac:dyDescent="0.35">
      <c r="A166">
        <v>421.47</v>
      </c>
      <c r="B166">
        <v>436.64</v>
      </c>
      <c r="C166">
        <v>427.98590000000002</v>
      </c>
      <c r="D166">
        <f t="shared" si="2"/>
        <v>0</v>
      </c>
      <c r="E166" s="2">
        <v>44976</v>
      </c>
      <c r="F166" s="2">
        <v>45006</v>
      </c>
    </row>
    <row r="167" spans="1:6" x14ac:dyDescent="0.35">
      <c r="A167">
        <v>526.92999999999995</v>
      </c>
      <c r="B167">
        <v>293.47000000000003</v>
      </c>
      <c r="C167">
        <v>436.82470000000001</v>
      </c>
      <c r="D167">
        <f t="shared" si="2"/>
        <v>101981.09</v>
      </c>
      <c r="E167" s="2">
        <v>44977</v>
      </c>
      <c r="F167" s="2">
        <v>45002</v>
      </c>
    </row>
    <row r="168" spans="1:6" x14ac:dyDescent="0.35">
      <c r="A168">
        <v>521.69000000000005</v>
      </c>
      <c r="B168">
        <v>352.7</v>
      </c>
      <c r="C168">
        <v>418.84339999999997</v>
      </c>
      <c r="D168">
        <f t="shared" si="2"/>
        <v>70780.350000000006</v>
      </c>
      <c r="E168" s="2">
        <v>44978</v>
      </c>
      <c r="F168" s="2">
        <v>45006</v>
      </c>
    </row>
    <row r="169" spans="1:6" x14ac:dyDescent="0.35">
      <c r="A169">
        <v>556.1</v>
      </c>
      <c r="B169">
        <v>445.69</v>
      </c>
      <c r="C169">
        <v>511.04649999999998</v>
      </c>
      <c r="D169">
        <f t="shared" si="2"/>
        <v>56424.639999999999</v>
      </c>
      <c r="E169" s="2">
        <v>44979</v>
      </c>
      <c r="F169" s="2">
        <v>45002</v>
      </c>
    </row>
    <row r="170" spans="1:6" x14ac:dyDescent="0.35">
      <c r="A170">
        <v>445.09</v>
      </c>
      <c r="B170">
        <v>474.43</v>
      </c>
      <c r="C170">
        <v>479.21679999999998</v>
      </c>
      <c r="D170">
        <f t="shared" si="2"/>
        <v>0</v>
      </c>
      <c r="E170" s="2">
        <v>44980</v>
      </c>
      <c r="F170" s="2">
        <v>45002</v>
      </c>
    </row>
    <row r="171" spans="1:6" x14ac:dyDescent="0.35">
      <c r="A171">
        <v>477.59</v>
      </c>
      <c r="B171">
        <v>382.84</v>
      </c>
      <c r="C171">
        <v>612.50070000000005</v>
      </c>
      <c r="D171">
        <f t="shared" si="2"/>
        <v>58034.44</v>
      </c>
      <c r="E171" s="2">
        <v>44981</v>
      </c>
      <c r="F171" s="2">
        <v>45006</v>
      </c>
    </row>
    <row r="172" spans="1:6" x14ac:dyDescent="0.35">
      <c r="A172">
        <v>569.04999999999995</v>
      </c>
      <c r="B172">
        <v>438.15</v>
      </c>
      <c r="C172">
        <v>479.67689999999999</v>
      </c>
      <c r="D172">
        <f t="shared" si="2"/>
        <v>62789.71</v>
      </c>
      <c r="E172" s="2">
        <v>44982</v>
      </c>
      <c r="F172" s="2">
        <v>45002</v>
      </c>
    </row>
    <row r="173" spans="1:6" x14ac:dyDescent="0.35">
      <c r="A173">
        <v>431.21</v>
      </c>
      <c r="B173">
        <v>280.7</v>
      </c>
      <c r="C173">
        <v>621.23119999999994</v>
      </c>
      <c r="D173">
        <f t="shared" si="2"/>
        <v>93501.51</v>
      </c>
      <c r="E173" s="2">
        <v>44983</v>
      </c>
      <c r="F173" s="2">
        <v>45006</v>
      </c>
    </row>
    <row r="174" spans="1:6" x14ac:dyDescent="0.35">
      <c r="A174">
        <v>531.1</v>
      </c>
      <c r="B174">
        <v>482.5</v>
      </c>
      <c r="C174">
        <v>600.58479999999997</v>
      </c>
      <c r="D174">
        <f t="shared" si="2"/>
        <v>29188.42</v>
      </c>
      <c r="E174" s="2">
        <v>44984</v>
      </c>
      <c r="F174" s="2">
        <v>45002</v>
      </c>
    </row>
    <row r="175" spans="1:6" x14ac:dyDescent="0.35">
      <c r="A175">
        <v>481.71</v>
      </c>
      <c r="B175">
        <v>402.23</v>
      </c>
      <c r="C175">
        <v>541.01220000000001</v>
      </c>
      <c r="D175">
        <f t="shared" si="2"/>
        <v>42999.65</v>
      </c>
      <c r="E175" s="2">
        <v>44985</v>
      </c>
      <c r="F175" s="2">
        <v>45006</v>
      </c>
    </row>
  </sheetData>
  <mergeCells count="4">
    <mergeCell ref="A40:AB40"/>
    <mergeCell ref="A112:AB112"/>
    <mergeCell ref="A1:AB1"/>
    <mergeCell ref="A2:A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5F50-55BA-4A34-8107-BF7F9A393872}">
  <dimension ref="A1:Z82"/>
  <sheetViews>
    <sheetView zoomScaleNormal="100" workbookViewId="0">
      <selection sqref="A1:Z1"/>
    </sheetView>
  </sheetViews>
  <sheetFormatPr defaultRowHeight="14.5" x14ac:dyDescent="0.35"/>
  <cols>
    <col min="4" max="4" width="9.81640625" bestFit="1" customWidth="1"/>
    <col min="5" max="6" width="11.6328125" bestFit="1" customWidth="1"/>
    <col min="7" max="7" width="9.90625" bestFit="1" customWidth="1"/>
    <col min="12" max="13" width="12.453125" bestFit="1" customWidth="1"/>
    <col min="14" max="14" width="11" bestFit="1" customWidth="1"/>
    <col min="17" max="17" width="12.453125" bestFit="1" customWidth="1"/>
    <col min="21" max="21" width="11" bestFit="1" customWidth="1"/>
    <col min="22" max="22" width="14.26953125" bestFit="1" customWidth="1"/>
  </cols>
  <sheetData>
    <row r="1" spans="1:26" ht="19" thickBot="1" x14ac:dyDescent="0.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5" x14ac:dyDescent="0.45">
      <c r="A2" s="5" t="s">
        <v>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0.5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5">
      <c r="A4">
        <v>578.55999999999995</v>
      </c>
      <c r="B4">
        <v>396.74</v>
      </c>
      <c r="C4">
        <v>451.6875</v>
      </c>
      <c r="D4">
        <f>IF(A4&gt;B4,ROUND(C4*(A4-B4),2),0)</f>
        <v>82125.820000000007</v>
      </c>
      <c r="E4" s="2">
        <v>44896</v>
      </c>
      <c r="F4" s="2">
        <v>44954</v>
      </c>
      <c r="G4" t="s">
        <v>26</v>
      </c>
      <c r="I4" t="s">
        <v>18</v>
      </c>
      <c r="L4" s="4">
        <f>SUM(D4:D38)</f>
        <v>1863523.45</v>
      </c>
      <c r="M4" s="6" t="s">
        <v>15</v>
      </c>
    </row>
    <row r="5" spans="1:26" x14ac:dyDescent="0.35">
      <c r="A5">
        <v>515.48</v>
      </c>
      <c r="B5">
        <v>463.75</v>
      </c>
      <c r="C5">
        <v>639.9692</v>
      </c>
      <c r="D5">
        <f t="shared" ref="D5:D38" si="0">IF(A5&gt;B5,ROUND(C5*(A5-B5),2),0)</f>
        <v>33105.61</v>
      </c>
      <c r="E5" s="2">
        <v>44897</v>
      </c>
      <c r="F5" s="2">
        <v>44931</v>
      </c>
      <c r="G5" t="s">
        <v>26</v>
      </c>
      <c r="I5" t="s">
        <v>19</v>
      </c>
      <c r="N5" s="4">
        <f>SUM(D4:D10,D13,D19:D20,D23:D25,D27:D28)</f>
        <v>763536.26999999979</v>
      </c>
      <c r="O5" s="6" t="s">
        <v>21</v>
      </c>
    </row>
    <row r="6" spans="1:26" x14ac:dyDescent="0.35">
      <c r="A6">
        <v>500.1</v>
      </c>
      <c r="B6">
        <v>352.62</v>
      </c>
      <c r="C6">
        <v>628.11950000000002</v>
      </c>
      <c r="D6">
        <f t="shared" si="0"/>
        <v>92635.06</v>
      </c>
      <c r="E6" s="2">
        <v>44898</v>
      </c>
      <c r="F6" s="2">
        <v>44954</v>
      </c>
      <c r="G6" t="s">
        <v>26</v>
      </c>
      <c r="I6" t="s">
        <v>31</v>
      </c>
      <c r="P6">
        <v>0</v>
      </c>
    </row>
    <row r="7" spans="1:26" x14ac:dyDescent="0.35">
      <c r="A7">
        <v>381.29</v>
      </c>
      <c r="B7">
        <v>403.62</v>
      </c>
      <c r="C7">
        <v>473.6336</v>
      </c>
      <c r="D7">
        <f t="shared" si="0"/>
        <v>0</v>
      </c>
      <c r="E7" s="2">
        <v>44899</v>
      </c>
      <c r="F7" s="2">
        <v>44931</v>
      </c>
      <c r="G7" t="s">
        <v>26</v>
      </c>
      <c r="I7" t="s">
        <v>9</v>
      </c>
      <c r="U7" s="4">
        <f>N5+P6</f>
        <v>763536.26999999979</v>
      </c>
      <c r="V7" s="6" t="s">
        <v>41</v>
      </c>
    </row>
    <row r="8" spans="1:26" x14ac:dyDescent="0.35">
      <c r="A8">
        <v>420.09</v>
      </c>
      <c r="B8">
        <v>297.32</v>
      </c>
      <c r="C8">
        <v>488.06540000000001</v>
      </c>
      <c r="D8">
        <f t="shared" si="0"/>
        <v>59919.79</v>
      </c>
      <c r="E8" s="2">
        <v>44900</v>
      </c>
      <c r="F8" s="2">
        <v>44954</v>
      </c>
      <c r="G8" t="s">
        <v>26</v>
      </c>
    </row>
    <row r="9" spans="1:26" x14ac:dyDescent="0.35">
      <c r="A9">
        <v>522.41</v>
      </c>
      <c r="B9">
        <v>360.45</v>
      </c>
      <c r="C9">
        <v>607.73559999999998</v>
      </c>
      <c r="D9">
        <f t="shared" si="0"/>
        <v>98428.86</v>
      </c>
      <c r="E9" s="2">
        <v>44901</v>
      </c>
      <c r="F9" s="2">
        <v>44931</v>
      </c>
      <c r="G9" t="s">
        <v>26</v>
      </c>
    </row>
    <row r="10" spans="1:26" x14ac:dyDescent="0.35">
      <c r="A10">
        <v>423.3</v>
      </c>
      <c r="B10">
        <v>457.9</v>
      </c>
      <c r="C10">
        <v>547.50369999999998</v>
      </c>
      <c r="D10">
        <f t="shared" si="0"/>
        <v>0</v>
      </c>
      <c r="E10" s="2">
        <v>44902</v>
      </c>
      <c r="F10" s="2">
        <v>44954</v>
      </c>
      <c r="G10" t="s">
        <v>26</v>
      </c>
    </row>
    <row r="11" spans="1:26" x14ac:dyDescent="0.35">
      <c r="A11">
        <v>484.66</v>
      </c>
      <c r="B11">
        <v>440.59</v>
      </c>
      <c r="C11">
        <v>408.072</v>
      </c>
      <c r="D11">
        <f t="shared" si="0"/>
        <v>17983.73</v>
      </c>
      <c r="E11" s="2">
        <v>44903</v>
      </c>
      <c r="F11" s="2">
        <v>44931</v>
      </c>
    </row>
    <row r="12" spans="1:26" x14ac:dyDescent="0.35">
      <c r="A12">
        <v>469.99</v>
      </c>
      <c r="B12">
        <v>364.17</v>
      </c>
      <c r="C12">
        <v>588.44110000000001</v>
      </c>
      <c r="D12">
        <f t="shared" si="0"/>
        <v>62268.84</v>
      </c>
      <c r="E12" s="2">
        <v>44904</v>
      </c>
      <c r="F12" s="2">
        <v>44954</v>
      </c>
    </row>
    <row r="13" spans="1:26" x14ac:dyDescent="0.35">
      <c r="A13">
        <v>438.42</v>
      </c>
      <c r="B13">
        <v>303.95</v>
      </c>
      <c r="C13">
        <v>468.43419999999998</v>
      </c>
      <c r="D13">
        <f t="shared" si="0"/>
        <v>62990.35</v>
      </c>
      <c r="E13" s="2">
        <v>44905</v>
      </c>
      <c r="F13" s="2">
        <v>44931</v>
      </c>
      <c r="G13" t="s">
        <v>26</v>
      </c>
    </row>
    <row r="14" spans="1:26" x14ac:dyDescent="0.35">
      <c r="A14">
        <v>438.42</v>
      </c>
      <c r="B14">
        <v>303.95</v>
      </c>
      <c r="C14">
        <v>459.22109999999998</v>
      </c>
      <c r="D14">
        <f t="shared" si="0"/>
        <v>61751.46</v>
      </c>
      <c r="E14" s="2">
        <v>44905</v>
      </c>
      <c r="F14" s="2">
        <v>44936</v>
      </c>
    </row>
    <row r="15" spans="1:26" x14ac:dyDescent="0.35">
      <c r="A15">
        <v>588.99</v>
      </c>
      <c r="B15">
        <v>467.13</v>
      </c>
      <c r="C15">
        <v>625.68119999999999</v>
      </c>
      <c r="D15">
        <f t="shared" si="0"/>
        <v>76245.509999999995</v>
      </c>
      <c r="E15" s="2">
        <v>44906</v>
      </c>
      <c r="F15" s="2">
        <v>44954</v>
      </c>
    </row>
    <row r="16" spans="1:26" x14ac:dyDescent="0.35">
      <c r="A16">
        <v>425.76</v>
      </c>
      <c r="B16">
        <v>475.01</v>
      </c>
      <c r="C16">
        <v>548.59699999999998</v>
      </c>
      <c r="D16">
        <f t="shared" si="0"/>
        <v>0</v>
      </c>
      <c r="E16" s="2">
        <v>44907</v>
      </c>
      <c r="F16" s="2">
        <v>44931</v>
      </c>
    </row>
    <row r="17" spans="1:7" x14ac:dyDescent="0.35">
      <c r="A17">
        <v>421.37</v>
      </c>
      <c r="B17">
        <v>314.04000000000002</v>
      </c>
      <c r="C17">
        <v>517.87</v>
      </c>
      <c r="D17">
        <f t="shared" si="0"/>
        <v>55582.99</v>
      </c>
      <c r="E17" s="2">
        <v>44908</v>
      </c>
      <c r="F17" s="2">
        <v>44954</v>
      </c>
    </row>
    <row r="18" spans="1:7" x14ac:dyDescent="0.35">
      <c r="A18">
        <v>512.67999999999995</v>
      </c>
      <c r="B18">
        <v>373.79</v>
      </c>
      <c r="C18">
        <v>603.30110000000002</v>
      </c>
      <c r="D18">
        <f t="shared" si="0"/>
        <v>83792.490000000005</v>
      </c>
      <c r="E18" s="2">
        <v>44909</v>
      </c>
      <c r="F18" s="2">
        <v>44931</v>
      </c>
    </row>
    <row r="19" spans="1:7" x14ac:dyDescent="0.35">
      <c r="A19">
        <v>452.91</v>
      </c>
      <c r="B19">
        <v>450.76</v>
      </c>
      <c r="C19">
        <v>584.06529999999998</v>
      </c>
      <c r="D19">
        <f t="shared" si="0"/>
        <v>1255.74</v>
      </c>
      <c r="E19" s="2">
        <v>44910</v>
      </c>
      <c r="F19" s="2">
        <v>44954</v>
      </c>
      <c r="G19" t="s">
        <v>26</v>
      </c>
    </row>
    <row r="20" spans="1:7" x14ac:dyDescent="0.35">
      <c r="A20">
        <v>397.28</v>
      </c>
      <c r="B20">
        <v>479.92</v>
      </c>
      <c r="C20">
        <v>433.31439999999998</v>
      </c>
      <c r="D20">
        <f t="shared" si="0"/>
        <v>0</v>
      </c>
      <c r="E20" s="2">
        <v>44911</v>
      </c>
      <c r="F20" s="2">
        <v>44931</v>
      </c>
      <c r="G20" t="s">
        <v>26</v>
      </c>
    </row>
    <row r="21" spans="1:7" x14ac:dyDescent="0.35">
      <c r="A21">
        <v>397.28</v>
      </c>
      <c r="B21">
        <v>479.92</v>
      </c>
      <c r="C21">
        <v>514.98299999999995</v>
      </c>
      <c r="D21">
        <f t="shared" si="0"/>
        <v>0</v>
      </c>
      <c r="E21" s="2">
        <v>44911</v>
      </c>
      <c r="F21" s="2">
        <v>44935</v>
      </c>
    </row>
    <row r="22" spans="1:7" x14ac:dyDescent="0.35">
      <c r="A22">
        <v>459.63</v>
      </c>
      <c r="B22">
        <v>281.42</v>
      </c>
      <c r="C22">
        <v>621.44110000000001</v>
      </c>
      <c r="D22">
        <f t="shared" si="0"/>
        <v>110747.02</v>
      </c>
      <c r="E22" s="2">
        <v>44912</v>
      </c>
      <c r="F22" s="2">
        <v>44931</v>
      </c>
    </row>
    <row r="23" spans="1:7" x14ac:dyDescent="0.35">
      <c r="A23">
        <v>502.58</v>
      </c>
      <c r="B23">
        <v>484.89</v>
      </c>
      <c r="C23">
        <v>457.62029999999999</v>
      </c>
      <c r="D23">
        <f t="shared" si="0"/>
        <v>8095.3</v>
      </c>
      <c r="E23" s="2">
        <v>44913</v>
      </c>
      <c r="F23" s="2">
        <v>44954</v>
      </c>
      <c r="G23" t="s">
        <v>26</v>
      </c>
    </row>
    <row r="24" spans="1:7" x14ac:dyDescent="0.35">
      <c r="A24">
        <v>517.63</v>
      </c>
      <c r="B24">
        <v>291.25</v>
      </c>
      <c r="C24">
        <v>639.28779999999995</v>
      </c>
      <c r="D24">
        <f t="shared" si="0"/>
        <v>144721.97</v>
      </c>
      <c r="E24" s="2">
        <v>44914</v>
      </c>
      <c r="F24" s="2">
        <v>44931</v>
      </c>
      <c r="G24" t="s">
        <v>26</v>
      </c>
    </row>
    <row r="25" spans="1:7" x14ac:dyDescent="0.35">
      <c r="A25">
        <v>517.63</v>
      </c>
      <c r="B25">
        <v>291.25</v>
      </c>
      <c r="C25">
        <v>490.29500000000002</v>
      </c>
      <c r="D25">
        <f t="shared" si="0"/>
        <v>110992.98</v>
      </c>
      <c r="E25" s="2">
        <v>44914</v>
      </c>
      <c r="F25" s="2">
        <v>44932</v>
      </c>
      <c r="G25" t="s">
        <v>26</v>
      </c>
    </row>
    <row r="26" spans="1:7" x14ac:dyDescent="0.35">
      <c r="A26">
        <v>517.63</v>
      </c>
      <c r="B26">
        <v>291.25</v>
      </c>
      <c r="C26">
        <v>612.4828</v>
      </c>
      <c r="D26">
        <f t="shared" si="0"/>
        <v>138653.85999999999</v>
      </c>
      <c r="E26" s="2">
        <v>44914</v>
      </c>
      <c r="F26" s="2">
        <v>44954</v>
      </c>
    </row>
    <row r="27" spans="1:7" x14ac:dyDescent="0.35">
      <c r="A27">
        <v>456.86</v>
      </c>
      <c r="B27">
        <v>374.32</v>
      </c>
      <c r="C27">
        <v>514.45129999999995</v>
      </c>
      <c r="D27">
        <f t="shared" si="0"/>
        <v>42462.81</v>
      </c>
      <c r="E27" s="2">
        <v>44915</v>
      </c>
      <c r="F27" s="2">
        <v>44954</v>
      </c>
      <c r="G27" t="s">
        <v>26</v>
      </c>
    </row>
    <row r="28" spans="1:7" x14ac:dyDescent="0.35">
      <c r="A28">
        <v>512.32000000000005</v>
      </c>
      <c r="B28">
        <v>457.32</v>
      </c>
      <c r="C28">
        <v>487.30869999999999</v>
      </c>
      <c r="D28">
        <f t="shared" si="0"/>
        <v>26801.98</v>
      </c>
      <c r="E28" s="2">
        <v>44916</v>
      </c>
      <c r="F28" s="2">
        <v>44931</v>
      </c>
      <c r="G28" t="s">
        <v>26</v>
      </c>
    </row>
    <row r="29" spans="1:7" x14ac:dyDescent="0.35">
      <c r="A29">
        <v>413.86</v>
      </c>
      <c r="B29">
        <v>310.11</v>
      </c>
      <c r="C29">
        <v>400.95760000000001</v>
      </c>
      <c r="D29">
        <f t="shared" si="0"/>
        <v>41599.35</v>
      </c>
      <c r="E29" s="2">
        <v>44917</v>
      </c>
      <c r="F29" s="2">
        <v>44954</v>
      </c>
    </row>
    <row r="30" spans="1:7" x14ac:dyDescent="0.35">
      <c r="A30">
        <v>450.11</v>
      </c>
      <c r="B30">
        <v>414.85</v>
      </c>
      <c r="C30">
        <v>491.32650000000001</v>
      </c>
      <c r="D30">
        <f t="shared" si="0"/>
        <v>17324.169999999998</v>
      </c>
      <c r="E30" s="2">
        <v>44918</v>
      </c>
      <c r="F30" s="2">
        <v>44931</v>
      </c>
    </row>
    <row r="31" spans="1:7" x14ac:dyDescent="0.35">
      <c r="A31">
        <v>451.43</v>
      </c>
      <c r="B31">
        <v>401.68</v>
      </c>
      <c r="C31">
        <v>570.90899999999999</v>
      </c>
      <c r="D31">
        <f t="shared" si="0"/>
        <v>28402.720000000001</v>
      </c>
      <c r="E31" s="2">
        <v>44919</v>
      </c>
      <c r="F31" s="2">
        <v>44954</v>
      </c>
    </row>
    <row r="32" spans="1:7" x14ac:dyDescent="0.35">
      <c r="A32">
        <v>419.15</v>
      </c>
      <c r="B32">
        <v>362.91</v>
      </c>
      <c r="C32">
        <v>499.82560000000001</v>
      </c>
      <c r="D32">
        <f t="shared" si="0"/>
        <v>28110.19</v>
      </c>
      <c r="E32" s="2">
        <v>44920</v>
      </c>
      <c r="F32" s="2">
        <v>44931</v>
      </c>
    </row>
    <row r="33" spans="1:26" x14ac:dyDescent="0.35">
      <c r="A33">
        <v>440.55</v>
      </c>
      <c r="B33">
        <v>361.1</v>
      </c>
      <c r="C33">
        <v>466.07139999999998</v>
      </c>
      <c r="D33">
        <f t="shared" si="0"/>
        <v>37029.370000000003</v>
      </c>
      <c r="E33" s="2">
        <v>44921</v>
      </c>
      <c r="F33" s="2">
        <v>44954</v>
      </c>
    </row>
    <row r="34" spans="1:26" x14ac:dyDescent="0.35">
      <c r="A34">
        <v>556.91999999999996</v>
      </c>
      <c r="B34">
        <v>370.86</v>
      </c>
      <c r="C34">
        <v>423.25760000000002</v>
      </c>
      <c r="D34">
        <f t="shared" si="0"/>
        <v>78751.31</v>
      </c>
      <c r="E34" s="2">
        <v>44922</v>
      </c>
      <c r="F34" s="2">
        <v>44931</v>
      </c>
    </row>
    <row r="35" spans="1:26" x14ac:dyDescent="0.35">
      <c r="A35">
        <v>560.29</v>
      </c>
      <c r="B35">
        <v>434.26</v>
      </c>
      <c r="C35">
        <v>573.87390000000005</v>
      </c>
      <c r="D35">
        <f t="shared" si="0"/>
        <v>72325.33</v>
      </c>
      <c r="E35" s="2">
        <v>44923</v>
      </c>
      <c r="F35" s="2">
        <v>44954</v>
      </c>
    </row>
    <row r="36" spans="1:26" x14ac:dyDescent="0.35">
      <c r="A36">
        <v>452.51</v>
      </c>
      <c r="B36">
        <v>396.78</v>
      </c>
      <c r="C36">
        <v>499.85019999999997</v>
      </c>
      <c r="D36">
        <f t="shared" si="0"/>
        <v>27856.65</v>
      </c>
      <c r="E36" s="2">
        <v>44924</v>
      </c>
      <c r="F36" s="2">
        <v>44931</v>
      </c>
    </row>
    <row r="37" spans="1:26" x14ac:dyDescent="0.35">
      <c r="A37">
        <v>506.95</v>
      </c>
      <c r="B37">
        <v>357.26</v>
      </c>
      <c r="C37">
        <v>592.97820000000002</v>
      </c>
      <c r="D37">
        <f t="shared" si="0"/>
        <v>88762.91</v>
      </c>
      <c r="E37" s="2">
        <v>44925</v>
      </c>
      <c r="F37" s="2">
        <v>44954</v>
      </c>
    </row>
    <row r="38" spans="1:26" x14ac:dyDescent="0.35">
      <c r="A38">
        <v>428.17</v>
      </c>
      <c r="B38">
        <v>315.60000000000002</v>
      </c>
      <c r="C38">
        <v>646.70230000000004</v>
      </c>
      <c r="D38">
        <f t="shared" si="0"/>
        <v>72799.28</v>
      </c>
      <c r="E38" s="2">
        <v>44926</v>
      </c>
      <c r="F38" s="2">
        <v>44931</v>
      </c>
    </row>
    <row r="39" spans="1:26" ht="15" thickBot="1" x14ac:dyDescent="0.4"/>
    <row r="40" spans="1:26" ht="18.5" x14ac:dyDescent="0.45">
      <c r="A40" s="5" t="s">
        <v>10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0.5" x14ac:dyDescent="0.35">
      <c r="A41" s="1" t="s">
        <v>0</v>
      </c>
      <c r="B41" s="1" t="s">
        <v>1</v>
      </c>
      <c r="C41" s="1" t="s">
        <v>2</v>
      </c>
      <c r="D41" s="1" t="s">
        <v>3</v>
      </c>
      <c r="E41" s="1" t="s">
        <v>27</v>
      </c>
      <c r="F41" s="1" t="s">
        <v>28</v>
      </c>
      <c r="G41" s="1" t="s">
        <v>5</v>
      </c>
      <c r="H41" s="1" t="s">
        <v>6</v>
      </c>
    </row>
    <row r="42" spans="1:26" x14ac:dyDescent="0.35">
      <c r="A42">
        <v>484.66</v>
      </c>
      <c r="B42">
        <v>440.59</v>
      </c>
      <c r="C42">
        <v>408.072</v>
      </c>
      <c r="D42">
        <v>17983.73</v>
      </c>
      <c r="E42" s="2">
        <v>44903</v>
      </c>
      <c r="F42" s="2">
        <v>44903</v>
      </c>
      <c r="G42" s="2">
        <v>44931</v>
      </c>
      <c r="H42" t="s">
        <v>12</v>
      </c>
      <c r="J42" t="s">
        <v>18</v>
      </c>
      <c r="M42" s="4">
        <f>SUM(D62:D67)</f>
        <v>663655.34</v>
      </c>
      <c r="N42" s="6" t="s">
        <v>34</v>
      </c>
    </row>
    <row r="43" spans="1:26" x14ac:dyDescent="0.35">
      <c r="A43">
        <v>469.99</v>
      </c>
      <c r="B43">
        <v>364.17</v>
      </c>
      <c r="C43">
        <v>588.44110000000001</v>
      </c>
      <c r="D43">
        <v>62268.84</v>
      </c>
      <c r="E43" s="2">
        <v>44904</v>
      </c>
      <c r="F43" s="2">
        <v>44904</v>
      </c>
      <c r="G43" s="2">
        <v>44954</v>
      </c>
      <c r="H43" t="s">
        <v>12</v>
      </c>
      <c r="J43" t="s">
        <v>19</v>
      </c>
      <c r="N43" s="4">
        <f>D63</f>
        <v>92219.33</v>
      </c>
      <c r="O43" s="6" t="s">
        <v>30</v>
      </c>
    </row>
    <row r="44" spans="1:26" x14ac:dyDescent="0.35">
      <c r="A44">
        <v>438.42</v>
      </c>
      <c r="B44">
        <v>303.95</v>
      </c>
      <c r="C44">
        <v>459.22109999999998</v>
      </c>
      <c r="D44">
        <v>61751.46</v>
      </c>
      <c r="E44" s="2">
        <v>44905</v>
      </c>
      <c r="F44" s="2">
        <v>44905</v>
      </c>
      <c r="G44" s="2">
        <v>44936</v>
      </c>
      <c r="H44" t="s">
        <v>12</v>
      </c>
      <c r="J44" t="s">
        <v>31</v>
      </c>
      <c r="Q44" s="4">
        <f>SUM(D42:D61)</f>
        <v>1099987.1799999997</v>
      </c>
      <c r="R44" s="6" t="s">
        <v>29</v>
      </c>
    </row>
    <row r="45" spans="1:26" x14ac:dyDescent="0.35">
      <c r="A45">
        <v>588.99</v>
      </c>
      <c r="B45">
        <v>467.13</v>
      </c>
      <c r="C45">
        <v>625.68119999999999</v>
      </c>
      <c r="D45">
        <v>76245.509999999995</v>
      </c>
      <c r="E45" s="2">
        <v>44906</v>
      </c>
      <c r="F45" s="2">
        <v>44906</v>
      </c>
      <c r="G45" s="2">
        <v>44954</v>
      </c>
      <c r="H45" t="s">
        <v>12</v>
      </c>
      <c r="J45" t="s">
        <v>9</v>
      </c>
      <c r="V45" s="8">
        <f>Q44+N43</f>
        <v>1192206.5099999998</v>
      </c>
      <c r="W45" s="6" t="s">
        <v>32</v>
      </c>
    </row>
    <row r="46" spans="1:26" x14ac:dyDescent="0.35">
      <c r="A46">
        <v>425.76</v>
      </c>
      <c r="B46">
        <v>475.01</v>
      </c>
      <c r="C46">
        <v>548.59699999999998</v>
      </c>
      <c r="D46">
        <v>0</v>
      </c>
      <c r="E46" s="2">
        <v>44907</v>
      </c>
      <c r="F46" s="2">
        <v>44907</v>
      </c>
      <c r="G46" s="2">
        <v>44931</v>
      </c>
      <c r="H46" t="s">
        <v>12</v>
      </c>
    </row>
    <row r="47" spans="1:26" x14ac:dyDescent="0.35">
      <c r="A47">
        <v>421.37</v>
      </c>
      <c r="B47">
        <v>314.04000000000002</v>
      </c>
      <c r="C47">
        <v>517.87</v>
      </c>
      <c r="D47">
        <v>55582.99</v>
      </c>
      <c r="E47" s="2">
        <v>44908</v>
      </c>
      <c r="F47" s="2">
        <v>44908</v>
      </c>
      <c r="G47" s="2">
        <v>44954</v>
      </c>
      <c r="H47" t="s">
        <v>12</v>
      </c>
    </row>
    <row r="48" spans="1:26" x14ac:dyDescent="0.35">
      <c r="A48">
        <v>512.67999999999995</v>
      </c>
      <c r="B48">
        <v>373.79</v>
      </c>
      <c r="C48">
        <v>603.30110000000002</v>
      </c>
      <c r="D48">
        <v>83792.490000000005</v>
      </c>
      <c r="E48" s="2">
        <v>44909</v>
      </c>
      <c r="F48" s="2">
        <v>44909</v>
      </c>
      <c r="G48" s="2">
        <v>44931</v>
      </c>
      <c r="H48" t="s">
        <v>12</v>
      </c>
    </row>
    <row r="49" spans="1:8" x14ac:dyDescent="0.35">
      <c r="A49">
        <v>397.28</v>
      </c>
      <c r="B49">
        <v>479.92</v>
      </c>
      <c r="C49">
        <v>514.98299999999995</v>
      </c>
      <c r="D49">
        <v>0</v>
      </c>
      <c r="E49" s="2">
        <v>44911</v>
      </c>
      <c r="F49" s="2">
        <v>44911</v>
      </c>
      <c r="G49" s="2">
        <v>44935</v>
      </c>
      <c r="H49" t="s">
        <v>12</v>
      </c>
    </row>
    <row r="50" spans="1:8" x14ac:dyDescent="0.35">
      <c r="A50">
        <v>459.63</v>
      </c>
      <c r="B50">
        <v>281.42</v>
      </c>
      <c r="C50">
        <v>621.44110000000001</v>
      </c>
      <c r="D50">
        <v>110747.02</v>
      </c>
      <c r="E50" s="2">
        <v>44912</v>
      </c>
      <c r="F50" s="2">
        <v>44912</v>
      </c>
      <c r="G50" s="2">
        <v>44931</v>
      </c>
      <c r="H50" t="s">
        <v>12</v>
      </c>
    </row>
    <row r="51" spans="1:8" x14ac:dyDescent="0.35">
      <c r="A51">
        <v>517.63</v>
      </c>
      <c r="B51">
        <v>291.25</v>
      </c>
      <c r="C51">
        <v>612.4828</v>
      </c>
      <c r="D51">
        <v>138653.85999999999</v>
      </c>
      <c r="E51" s="2">
        <v>44914</v>
      </c>
      <c r="F51" s="2">
        <v>44914</v>
      </c>
      <c r="G51" s="2">
        <v>44954</v>
      </c>
      <c r="H51" t="s">
        <v>12</v>
      </c>
    </row>
    <row r="52" spans="1:8" x14ac:dyDescent="0.35">
      <c r="A52">
        <v>413.86</v>
      </c>
      <c r="B52">
        <v>310.11</v>
      </c>
      <c r="C52">
        <v>400.95760000000001</v>
      </c>
      <c r="D52">
        <v>41599.35</v>
      </c>
      <c r="E52" s="2">
        <v>44917</v>
      </c>
      <c r="F52" s="2">
        <v>44917</v>
      </c>
      <c r="G52" s="2">
        <v>44954</v>
      </c>
      <c r="H52" t="s">
        <v>12</v>
      </c>
    </row>
    <row r="53" spans="1:8" x14ac:dyDescent="0.35">
      <c r="A53">
        <v>450.11</v>
      </c>
      <c r="B53">
        <v>414.85</v>
      </c>
      <c r="C53">
        <v>491.32650000000001</v>
      </c>
      <c r="D53">
        <v>17324.169999999998</v>
      </c>
      <c r="E53" s="2">
        <v>44918</v>
      </c>
      <c r="F53" s="2">
        <v>44918</v>
      </c>
      <c r="G53" s="2">
        <v>44931</v>
      </c>
      <c r="H53" t="s">
        <v>12</v>
      </c>
    </row>
    <row r="54" spans="1:8" x14ac:dyDescent="0.35">
      <c r="A54">
        <v>451.43</v>
      </c>
      <c r="B54">
        <v>401.68</v>
      </c>
      <c r="C54">
        <v>570.90899999999999</v>
      </c>
      <c r="D54">
        <v>28402.720000000001</v>
      </c>
      <c r="E54" s="2">
        <v>44919</v>
      </c>
      <c r="F54" s="2">
        <v>44919</v>
      </c>
      <c r="G54" s="2">
        <v>44954</v>
      </c>
      <c r="H54" t="s">
        <v>12</v>
      </c>
    </row>
    <row r="55" spans="1:8" x14ac:dyDescent="0.35">
      <c r="A55">
        <v>419.15</v>
      </c>
      <c r="B55">
        <v>362.91</v>
      </c>
      <c r="C55">
        <v>499.82560000000001</v>
      </c>
      <c r="D55">
        <v>28110.19</v>
      </c>
      <c r="E55" s="2">
        <v>44920</v>
      </c>
      <c r="F55" s="2">
        <v>44920</v>
      </c>
      <c r="G55" s="2">
        <v>44931</v>
      </c>
      <c r="H55" t="s">
        <v>12</v>
      </c>
    </row>
    <row r="56" spans="1:8" x14ac:dyDescent="0.35">
      <c r="A56">
        <v>440.55</v>
      </c>
      <c r="B56">
        <v>361.1</v>
      </c>
      <c r="C56">
        <v>466.07139999999998</v>
      </c>
      <c r="D56">
        <v>37029.370000000003</v>
      </c>
      <c r="E56" s="2">
        <v>44921</v>
      </c>
      <c r="F56" s="2">
        <v>44921</v>
      </c>
      <c r="G56" s="2">
        <v>44954</v>
      </c>
      <c r="H56" t="s">
        <v>12</v>
      </c>
    </row>
    <row r="57" spans="1:8" x14ac:dyDescent="0.35">
      <c r="A57">
        <v>556.91999999999996</v>
      </c>
      <c r="B57">
        <v>370.86</v>
      </c>
      <c r="C57">
        <v>423.25760000000002</v>
      </c>
      <c r="D57">
        <v>78751.31</v>
      </c>
      <c r="E57" s="2">
        <v>44922</v>
      </c>
      <c r="F57" s="2">
        <v>44922</v>
      </c>
      <c r="G57" s="2">
        <v>44931</v>
      </c>
      <c r="H57" t="s">
        <v>12</v>
      </c>
    </row>
    <row r="58" spans="1:8" x14ac:dyDescent="0.35">
      <c r="A58">
        <v>560.29</v>
      </c>
      <c r="B58">
        <v>434.26</v>
      </c>
      <c r="C58">
        <v>573.87390000000005</v>
      </c>
      <c r="D58">
        <v>72325.33</v>
      </c>
      <c r="E58" s="2">
        <v>44923</v>
      </c>
      <c r="F58" s="2">
        <v>44923</v>
      </c>
      <c r="G58" s="2">
        <v>44954</v>
      </c>
      <c r="H58" t="s">
        <v>12</v>
      </c>
    </row>
    <row r="59" spans="1:8" x14ac:dyDescent="0.35">
      <c r="A59">
        <v>452.51</v>
      </c>
      <c r="B59">
        <v>396.78</v>
      </c>
      <c r="C59">
        <v>499.85019999999997</v>
      </c>
      <c r="D59">
        <v>27856.65</v>
      </c>
      <c r="E59" s="2">
        <v>44924</v>
      </c>
      <c r="F59" s="2">
        <v>44924</v>
      </c>
      <c r="G59" s="2">
        <v>44931</v>
      </c>
      <c r="H59" t="s">
        <v>12</v>
      </c>
    </row>
    <row r="60" spans="1:8" x14ac:dyDescent="0.35">
      <c r="A60">
        <v>506.95</v>
      </c>
      <c r="B60">
        <v>357.26</v>
      </c>
      <c r="C60">
        <v>592.97820000000002</v>
      </c>
      <c r="D60">
        <v>88762.91</v>
      </c>
      <c r="E60" s="2">
        <v>44925</v>
      </c>
      <c r="F60" s="2">
        <v>44925</v>
      </c>
      <c r="G60" s="2">
        <v>44954</v>
      </c>
      <c r="H60" t="s">
        <v>12</v>
      </c>
    </row>
    <row r="61" spans="1:8" x14ac:dyDescent="0.35">
      <c r="A61">
        <v>428.17</v>
      </c>
      <c r="B61">
        <v>315.60000000000002</v>
      </c>
      <c r="C61">
        <v>646.70230000000004</v>
      </c>
      <c r="D61">
        <v>72799.28</v>
      </c>
      <c r="E61" s="2">
        <v>44926</v>
      </c>
      <c r="F61" s="2">
        <v>44926</v>
      </c>
      <c r="G61" s="2">
        <v>44931</v>
      </c>
      <c r="H61" t="s">
        <v>12</v>
      </c>
    </row>
    <row r="62" spans="1:8" x14ac:dyDescent="0.35">
      <c r="A62">
        <v>438.42</v>
      </c>
      <c r="B62">
        <v>364.17</v>
      </c>
      <c r="C62">
        <v>2781.0983000000001</v>
      </c>
      <c r="D62">
        <v>206496.55</v>
      </c>
      <c r="E62" s="2">
        <v>44927</v>
      </c>
      <c r="F62" s="2">
        <v>44936</v>
      </c>
      <c r="G62" s="2">
        <v>44954</v>
      </c>
    </row>
    <row r="63" spans="1:8" x14ac:dyDescent="0.35">
      <c r="A63">
        <v>438.42</v>
      </c>
      <c r="B63">
        <v>364.17</v>
      </c>
      <c r="C63">
        <v>1242.0111999999999</v>
      </c>
      <c r="D63">
        <v>92219.33</v>
      </c>
      <c r="E63" s="2">
        <v>44927</v>
      </c>
      <c r="F63" s="2">
        <v>44936</v>
      </c>
      <c r="G63" s="2">
        <v>44954</v>
      </c>
      <c r="H63" t="s">
        <v>12</v>
      </c>
    </row>
    <row r="64" spans="1:8" x14ac:dyDescent="0.35">
      <c r="A64">
        <v>438.42</v>
      </c>
      <c r="B64">
        <v>364.17</v>
      </c>
      <c r="C64">
        <v>1355.0588</v>
      </c>
      <c r="D64">
        <v>100613.12</v>
      </c>
      <c r="E64" s="2">
        <v>44927</v>
      </c>
      <c r="F64" s="2">
        <v>44936</v>
      </c>
      <c r="G64" s="2">
        <v>44955</v>
      </c>
    </row>
    <row r="65" spans="1:26" x14ac:dyDescent="0.35">
      <c r="A65">
        <v>397.28</v>
      </c>
      <c r="B65">
        <v>396.78</v>
      </c>
      <c r="C65">
        <v>3078.2559999999999</v>
      </c>
      <c r="D65">
        <v>1539.13</v>
      </c>
      <c r="E65" s="2">
        <v>44937</v>
      </c>
      <c r="F65" s="2">
        <v>44946</v>
      </c>
      <c r="G65" s="2">
        <v>44974</v>
      </c>
    </row>
    <row r="66" spans="1:26" x14ac:dyDescent="0.35">
      <c r="A66">
        <v>397.28</v>
      </c>
      <c r="B66">
        <v>396.78</v>
      </c>
      <c r="C66">
        <v>2588.9902999999999</v>
      </c>
      <c r="D66">
        <v>1294.5</v>
      </c>
      <c r="E66" s="2">
        <v>44937</v>
      </c>
      <c r="F66" s="2">
        <v>44946</v>
      </c>
      <c r="G66" s="2">
        <v>44977</v>
      </c>
    </row>
    <row r="67" spans="1:26" x14ac:dyDescent="0.35">
      <c r="A67">
        <v>421.37</v>
      </c>
      <c r="B67">
        <v>364.17</v>
      </c>
      <c r="C67">
        <v>4571.5508</v>
      </c>
      <c r="D67">
        <v>261492.71</v>
      </c>
      <c r="E67" s="2">
        <v>44947</v>
      </c>
      <c r="F67" s="2">
        <v>44957</v>
      </c>
      <c r="G67" s="2">
        <v>44984</v>
      </c>
    </row>
    <row r="68" spans="1:26" ht="15" thickBot="1" x14ac:dyDescent="0.4"/>
    <row r="69" spans="1:26" ht="18.5" x14ac:dyDescent="0.45">
      <c r="A69" s="5" t="s">
        <v>11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0.5" x14ac:dyDescent="0.35">
      <c r="A70" s="1" t="s">
        <v>0</v>
      </c>
      <c r="B70" s="1" t="s">
        <v>1</v>
      </c>
      <c r="C70" s="1" t="s">
        <v>2</v>
      </c>
      <c r="D70" s="1" t="s">
        <v>3</v>
      </c>
      <c r="E70" s="1" t="s">
        <v>27</v>
      </c>
      <c r="F70" s="1" t="s">
        <v>28</v>
      </c>
      <c r="G70" s="1" t="s">
        <v>5</v>
      </c>
      <c r="H70" s="1" t="s">
        <v>6</v>
      </c>
    </row>
    <row r="71" spans="1:26" x14ac:dyDescent="0.35">
      <c r="A71">
        <v>438.42</v>
      </c>
      <c r="B71">
        <v>364.17</v>
      </c>
      <c r="C71">
        <v>2781.0983000000001</v>
      </c>
      <c r="D71">
        <v>206496.55</v>
      </c>
      <c r="E71" s="2">
        <v>44927</v>
      </c>
      <c r="F71" s="2">
        <v>44936</v>
      </c>
      <c r="G71" s="2">
        <v>44954</v>
      </c>
      <c r="H71" t="s">
        <v>13</v>
      </c>
      <c r="J71" t="s">
        <v>18</v>
      </c>
      <c r="M71" s="4">
        <f>SUM(D76:D82)</f>
        <v>1405336.0799999998</v>
      </c>
      <c r="N71" s="6" t="s">
        <v>33</v>
      </c>
    </row>
    <row r="72" spans="1:26" x14ac:dyDescent="0.35">
      <c r="A72">
        <v>438.42</v>
      </c>
      <c r="B72">
        <v>364.17</v>
      </c>
      <c r="C72">
        <v>1355.0588</v>
      </c>
      <c r="D72">
        <v>100613.12</v>
      </c>
      <c r="E72" s="2">
        <v>44927</v>
      </c>
      <c r="F72" s="2">
        <v>44936</v>
      </c>
      <c r="G72" s="2">
        <v>44955</v>
      </c>
      <c r="H72" t="s">
        <v>13</v>
      </c>
      <c r="J72" t="s">
        <v>19</v>
      </c>
      <c r="N72" s="4">
        <f>D77</f>
        <v>84042.14</v>
      </c>
      <c r="O72" s="6" t="s">
        <v>35</v>
      </c>
    </row>
    <row r="73" spans="1:26" x14ac:dyDescent="0.35">
      <c r="A73">
        <v>397.28</v>
      </c>
      <c r="B73">
        <v>396.78</v>
      </c>
      <c r="C73">
        <v>3078.2559999999999</v>
      </c>
      <c r="D73">
        <v>1539.13</v>
      </c>
      <c r="E73" s="2">
        <v>44937</v>
      </c>
      <c r="F73" s="2">
        <v>44946</v>
      </c>
      <c r="G73" s="2">
        <v>44974</v>
      </c>
      <c r="H73" t="s">
        <v>13</v>
      </c>
      <c r="J73" t="s">
        <v>31</v>
      </c>
      <c r="Q73" s="4">
        <f>SUM(D71:D75)</f>
        <v>571436.01</v>
      </c>
      <c r="R73" s="6" t="s">
        <v>36</v>
      </c>
    </row>
    <row r="74" spans="1:26" x14ac:dyDescent="0.35">
      <c r="A74">
        <v>397.28</v>
      </c>
      <c r="B74">
        <v>396.78</v>
      </c>
      <c r="C74">
        <v>2588.9902999999999</v>
      </c>
      <c r="D74">
        <v>1294.5</v>
      </c>
      <c r="E74" s="2">
        <v>44937</v>
      </c>
      <c r="F74" s="2">
        <v>44946</v>
      </c>
      <c r="G74" s="2">
        <v>44977</v>
      </c>
      <c r="H74" t="s">
        <v>13</v>
      </c>
      <c r="J74" t="s">
        <v>9</v>
      </c>
      <c r="V74" s="8">
        <f>Q73+N72</f>
        <v>655478.15</v>
      </c>
      <c r="W74" s="6" t="s">
        <v>37</v>
      </c>
    </row>
    <row r="75" spans="1:26" x14ac:dyDescent="0.35">
      <c r="A75">
        <v>421.37</v>
      </c>
      <c r="B75">
        <v>364.17</v>
      </c>
      <c r="C75">
        <v>4571.5508</v>
      </c>
      <c r="D75">
        <v>261492.71</v>
      </c>
      <c r="E75" s="2">
        <v>44947</v>
      </c>
      <c r="F75" s="2">
        <v>44957</v>
      </c>
      <c r="G75" s="2">
        <v>44984</v>
      </c>
      <c r="H75" t="s">
        <v>13</v>
      </c>
    </row>
    <row r="76" spans="1:26" x14ac:dyDescent="0.35">
      <c r="A76">
        <v>351.27</v>
      </c>
      <c r="B76">
        <v>329.28</v>
      </c>
      <c r="C76">
        <v>3840.2564000000002</v>
      </c>
      <c r="D76">
        <v>84447.24</v>
      </c>
      <c r="E76" s="2">
        <v>44958</v>
      </c>
      <c r="F76" s="2">
        <v>44967</v>
      </c>
      <c r="G76" s="2">
        <v>44985</v>
      </c>
    </row>
    <row r="77" spans="1:26" x14ac:dyDescent="0.35">
      <c r="A77">
        <v>351.27</v>
      </c>
      <c r="B77">
        <v>329.28</v>
      </c>
      <c r="C77">
        <v>3821.8344000000002</v>
      </c>
      <c r="D77">
        <v>84042.14</v>
      </c>
      <c r="E77" s="2">
        <v>44958</v>
      </c>
      <c r="F77" s="2">
        <v>44967</v>
      </c>
      <c r="G77" s="2">
        <v>44985</v>
      </c>
      <c r="H77" t="s">
        <v>13</v>
      </c>
    </row>
    <row r="78" spans="1:26" x14ac:dyDescent="0.35">
      <c r="A78">
        <v>417.21</v>
      </c>
      <c r="B78">
        <v>351.2</v>
      </c>
      <c r="C78">
        <v>4068.4792000000002</v>
      </c>
      <c r="D78">
        <v>268560.31</v>
      </c>
      <c r="E78" s="2">
        <v>44968</v>
      </c>
      <c r="F78" s="2">
        <v>44978</v>
      </c>
      <c r="G78" s="2">
        <v>44992</v>
      </c>
    </row>
    <row r="79" spans="1:26" x14ac:dyDescent="0.35">
      <c r="A79">
        <v>417.21</v>
      </c>
      <c r="B79">
        <v>351.2</v>
      </c>
      <c r="C79">
        <v>4792.1819999999998</v>
      </c>
      <c r="D79">
        <v>316331.93</v>
      </c>
      <c r="E79" s="2">
        <v>44968</v>
      </c>
      <c r="F79" s="2">
        <v>44978</v>
      </c>
      <c r="G79" s="2">
        <v>44994</v>
      </c>
    </row>
    <row r="80" spans="1:26" x14ac:dyDescent="0.35">
      <c r="A80">
        <v>419.01</v>
      </c>
      <c r="B80">
        <v>370.02</v>
      </c>
      <c r="C80">
        <v>4366.9822999999997</v>
      </c>
      <c r="D80">
        <v>213938.46</v>
      </c>
      <c r="E80" s="2">
        <v>44978</v>
      </c>
      <c r="F80" s="2">
        <v>44985</v>
      </c>
      <c r="G80" s="2">
        <v>45000</v>
      </c>
    </row>
    <row r="81" spans="1:8" x14ac:dyDescent="0.35">
      <c r="A81">
        <v>419.01</v>
      </c>
      <c r="B81">
        <v>370.02</v>
      </c>
      <c r="C81">
        <v>4873.9332000000004</v>
      </c>
      <c r="D81">
        <v>238773.99</v>
      </c>
      <c r="E81" s="2">
        <v>44978</v>
      </c>
      <c r="F81" s="2">
        <v>44985</v>
      </c>
      <c r="G81" s="2">
        <v>45002</v>
      </c>
    </row>
    <row r="82" spans="1:8" x14ac:dyDescent="0.35">
      <c r="A82">
        <v>419.01</v>
      </c>
      <c r="B82">
        <v>370.02</v>
      </c>
      <c r="C82">
        <v>4066.9933999999998</v>
      </c>
      <c r="D82">
        <v>199242.01</v>
      </c>
      <c r="E82" s="2">
        <v>44978</v>
      </c>
      <c r="F82" s="2">
        <v>44985</v>
      </c>
      <c r="G82" s="2">
        <v>45002</v>
      </c>
      <c r="H82" t="s">
        <v>14</v>
      </c>
    </row>
  </sheetData>
  <mergeCells count="4">
    <mergeCell ref="A1:Z1"/>
    <mergeCell ref="A2:Z2"/>
    <mergeCell ref="A40:Z40"/>
    <mergeCell ref="A69:Z69"/>
  </mergeCells>
  <pageMargins left="0.7" right="0.7" top="0.75" bottom="0.75" header="0.3" footer="0.3"/>
  <pageSetup paperSize="9" orientation="portrait" r:id="rId1"/>
  <ignoredErrors>
    <ignoredError sqref="M42 Q44 M71 Q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Wytwórca</vt:lpstr>
      <vt:lpstr>Przedsiębiorstwo obrotu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Stopiński Jakub</dc:creator>
  <cp:lastModifiedBy>Stopiński Jakub</cp:lastModifiedBy>
  <dcterms:created xsi:type="dcterms:W3CDTF">2023-03-16T21:13:26Z</dcterms:created>
  <dcterms:modified xsi:type="dcterms:W3CDTF">2023-03-17T07:52:50Z</dcterms:modified>
</cp:coreProperties>
</file>