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R051\Downloads\Nowy folder (6)\"/>
    </mc:Choice>
  </mc:AlternateContent>
  <xr:revisionPtr revIDLastSave="0" documentId="8_{9DDD7BCD-8809-4B0B-A1B6-EEE480872A04}" xr6:coauthVersionLast="47" xr6:coauthVersionMax="47" xr10:uidLastSave="{00000000-0000-0000-0000-000000000000}"/>
  <bookViews>
    <workbookView xWindow="-28965" yWindow="-165" windowWidth="29130" windowHeight="15930" xr2:uid="{16D6329C-C950-461A-B353-7C0F5F099768}"/>
  </bookViews>
  <sheets>
    <sheet name="Przedsiębiorstwo obrotu" sheetId="2" r:id="rId1"/>
  </sheets>
  <definedNames>
    <definedName name="_xlnm._FilterDatabase" localSheetId="0" hidden="1">'Przedsiębiorstwo obrotu'!$A$3:$G$38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74" i="2" l="1"/>
  <c r="Q73" i="2"/>
  <c r="N72" i="2"/>
  <c r="M71" i="2"/>
  <c r="V45" i="2"/>
  <c r="Q44" i="2"/>
  <c r="N43" i="2"/>
  <c r="M42" i="2"/>
  <c r="U7" i="2"/>
  <c r="N5" i="2"/>
  <c r="L4" i="2"/>
  <c r="D12" i="2"/>
  <c r="D24" i="2"/>
  <c r="D36" i="2"/>
  <c r="D38" i="2"/>
  <c r="D37" i="2"/>
  <c r="D35" i="2"/>
  <c r="D34" i="2"/>
  <c r="D33" i="2"/>
  <c r="D32" i="2"/>
  <c r="D31" i="2"/>
  <c r="D30" i="2"/>
  <c r="D29" i="2"/>
  <c r="D28" i="2"/>
  <c r="D27" i="2"/>
  <c r="D26" i="2"/>
  <c r="D25" i="2"/>
  <c r="D23" i="2"/>
  <c r="D22" i="2"/>
  <c r="D21" i="2"/>
  <c r="D20" i="2"/>
  <c r="D19" i="2"/>
  <c r="D18" i="2"/>
  <c r="D17" i="2"/>
  <c r="D16" i="2"/>
  <c r="D15" i="2"/>
  <c r="D14" i="2"/>
  <c r="D13" i="2"/>
  <c r="D11" i="2"/>
  <c r="D10" i="2"/>
  <c r="D9" i="2"/>
  <c r="D8" i="2"/>
  <c r="D7" i="2"/>
  <c r="D6" i="2"/>
  <c r="D5" i="2"/>
  <c r="D4" i="2" l="1"/>
</calcChain>
</file>

<file path=xl/sharedStrings.xml><?xml version="1.0" encoding="utf-8"?>
<sst xmlns="http://schemas.openxmlformats.org/spreadsheetml/2006/main" count="93" uniqueCount="32">
  <si>
    <t>srednia wazona wolumenem cena rynkowa sprzedanej energii elektrycznej (zl)</t>
  </si>
  <si>
    <t>sredni wazony wolumenem limit ceny sprzedanej energii elektrycznej (zl)</t>
  </si>
  <si>
    <t>wolumen sprzedanej energii elektrycznej (MWh)</t>
  </si>
  <si>
    <t>odpis na fundusz (zl)</t>
  </si>
  <si>
    <t>data sprzedazy energii elektrycznej (dd.mm.rrrr)</t>
  </si>
  <si>
    <t>termin platnosci (dd.mm.rrrr)</t>
  </si>
  <si>
    <t>miesiac zrealizowania platnosci (rrrr.mm)</t>
  </si>
  <si>
    <t>Grudzień 2022 r.</t>
  </si>
  <si>
    <t>Przykład danych szczegółowych w cześci A i jego odwzorowania w części B sprawozdania dla kolejnych miesięcy:</t>
  </si>
  <si>
    <t>Suma wymagalnych odpisów na Fundusz, za które została zrealizowana płatność w miesiącu kalendarzowym objętym sprawozdaniem (zł)</t>
  </si>
  <si>
    <t>Styczeń 2023 r.</t>
  </si>
  <si>
    <t>Luty 2023 r.</t>
  </si>
  <si>
    <t>2023.01</t>
  </si>
  <si>
    <t>2023.02</t>
  </si>
  <si>
    <t>2023.03</t>
  </si>
  <si>
    <t>- suma odpisów (kolumna D) dla których data sprzedaży (kolumna E) odpowiada grudniowi 2022 r.</t>
  </si>
  <si>
    <r>
      <t xml:space="preserve">Suma odpisów </t>
    </r>
    <r>
      <rPr>
        <b/>
        <sz val="11"/>
        <color theme="1"/>
        <rFont val="Calibri"/>
        <family val="2"/>
        <charset val="238"/>
        <scheme val="minor"/>
      </rPr>
      <t>należnych</t>
    </r>
    <r>
      <rPr>
        <sz val="11"/>
        <color theme="1"/>
        <rFont val="Calibri"/>
        <family val="2"/>
        <charset val="238"/>
        <scheme val="minor"/>
      </rPr>
      <t xml:space="preserve"> (zł)</t>
    </r>
  </si>
  <si>
    <r>
      <t xml:space="preserve">Suma odpisów </t>
    </r>
    <r>
      <rPr>
        <b/>
        <sz val="11"/>
        <color theme="1"/>
        <rFont val="Calibri"/>
        <family val="2"/>
        <charset val="238"/>
        <scheme val="minor"/>
      </rPr>
      <t>wymagalnych</t>
    </r>
    <r>
      <rPr>
        <sz val="11"/>
        <color theme="1"/>
        <rFont val="Calibri"/>
        <family val="2"/>
        <charset val="238"/>
        <scheme val="minor"/>
      </rPr>
      <t xml:space="preserve"> za dany okres (zł)</t>
    </r>
  </si>
  <si>
    <r>
      <t xml:space="preserve">- ta część odpisów </t>
    </r>
    <r>
      <rPr>
        <b/>
        <sz val="11"/>
        <color theme="8" tint="-0.249977111117893"/>
        <rFont val="Calibri"/>
        <family val="2"/>
        <charset val="238"/>
        <scheme val="minor"/>
      </rPr>
      <t xml:space="preserve">należnych </t>
    </r>
    <r>
      <rPr>
        <sz val="11"/>
        <color theme="8" tint="-0.249977111117893"/>
        <rFont val="Calibri"/>
        <family val="2"/>
        <charset val="238"/>
        <scheme val="minor"/>
      </rPr>
      <t>(L4), dla których miesiąc zrealizowania płatności (kolumna G) to 2022.12</t>
    </r>
  </si>
  <si>
    <t>2022.12</t>
  </si>
  <si>
    <t>data sprzedazy energii elektrycznej od (dd.mm.rrrr)</t>
  </si>
  <si>
    <t>data sprzedazy energii elektrycznej do (dd.mm.rrrr)</t>
  </si>
  <si>
    <t>- suma odpisów dla których data sprzedaży od/do (kolumna E/F) jest wcześniejsza niż styczeń 2023 a miesiąc zrealizowania płatności (kolumna H) jest równy 2023.01</t>
  </si>
  <si>
    <r>
      <t xml:space="preserve">- ta część odpisów </t>
    </r>
    <r>
      <rPr>
        <b/>
        <sz val="11"/>
        <color theme="8" tint="-0.249977111117893"/>
        <rFont val="Calibri"/>
        <family val="2"/>
        <charset val="238"/>
        <scheme val="minor"/>
      </rPr>
      <t xml:space="preserve">należnych </t>
    </r>
    <r>
      <rPr>
        <sz val="11"/>
        <color theme="8" tint="-0.249977111117893"/>
        <rFont val="Calibri"/>
        <family val="2"/>
        <charset val="238"/>
        <scheme val="minor"/>
      </rPr>
      <t>(M42), dla których miesiąc zrealizowania płatności (kolumna H) to 2023.01</t>
    </r>
  </si>
  <si>
    <r>
      <t xml:space="preserve">Suma odpisów </t>
    </r>
    <r>
      <rPr>
        <b/>
        <sz val="11"/>
        <color theme="1"/>
        <rFont val="Calibri"/>
        <family val="2"/>
        <charset val="238"/>
        <scheme val="minor"/>
      </rPr>
      <t>z poprzednich okresów</t>
    </r>
    <r>
      <rPr>
        <sz val="11"/>
        <color theme="1"/>
        <rFont val="Calibri"/>
        <family val="2"/>
        <charset val="238"/>
        <scheme val="minor"/>
      </rPr>
      <t xml:space="preserve"> zrealizowanych w okresie bieżącym (zł)</t>
    </r>
  </si>
  <si>
    <r>
      <t xml:space="preserve">- suma odpisów </t>
    </r>
    <r>
      <rPr>
        <b/>
        <sz val="11"/>
        <color theme="8" tint="-0.249977111117893"/>
        <rFont val="Calibri"/>
        <family val="2"/>
        <charset val="238"/>
        <scheme val="minor"/>
      </rPr>
      <t xml:space="preserve">wymagalnych </t>
    </r>
    <r>
      <rPr>
        <sz val="11"/>
        <color theme="8" tint="-0.249977111117893"/>
        <rFont val="Calibri"/>
        <family val="2"/>
        <charset val="238"/>
        <scheme val="minor"/>
      </rPr>
      <t>(N43)</t>
    </r>
    <r>
      <rPr>
        <b/>
        <sz val="11"/>
        <color theme="8" tint="-0.249977111117893"/>
        <rFont val="Calibri"/>
        <family val="2"/>
        <charset val="238"/>
        <scheme val="minor"/>
      </rPr>
      <t xml:space="preserve"> </t>
    </r>
    <r>
      <rPr>
        <sz val="11"/>
        <color theme="8" tint="-0.249977111117893"/>
        <rFont val="Calibri"/>
        <family val="2"/>
        <charset val="238"/>
        <scheme val="minor"/>
      </rPr>
      <t xml:space="preserve">i z </t>
    </r>
    <r>
      <rPr>
        <b/>
        <sz val="11"/>
        <color theme="8" tint="-0.249977111117893"/>
        <rFont val="Calibri"/>
        <family val="2"/>
        <charset val="238"/>
        <scheme val="minor"/>
      </rPr>
      <t>poprzednich okresów (Q44)</t>
    </r>
  </si>
  <si>
    <t>- suma odpisów (kolumna D) dla których data sprzedaży od/do (kolumna E/F) odpowiada lutemu 2023 r.</t>
  </si>
  <si>
    <t>- suma odpisów (kolumna D) dla których data sprzedaży od/do (kolumna E/F) odpowiada styczniowi 2023 r.</t>
  </si>
  <si>
    <r>
      <t xml:space="preserve">- ta część odpisów </t>
    </r>
    <r>
      <rPr>
        <b/>
        <sz val="11"/>
        <color theme="8" tint="-0.249977111117893"/>
        <rFont val="Calibri"/>
        <family val="2"/>
        <charset val="238"/>
        <scheme val="minor"/>
      </rPr>
      <t xml:space="preserve">należnych </t>
    </r>
    <r>
      <rPr>
        <sz val="11"/>
        <color theme="8" tint="-0.249977111117893"/>
        <rFont val="Calibri"/>
        <family val="2"/>
        <charset val="238"/>
        <scheme val="minor"/>
      </rPr>
      <t>(M71), dla których miesiąc zrealizowania płatności (kolumna H) to 2023.02</t>
    </r>
  </si>
  <si>
    <t>- suma odpisów dla których data sprzedaży od/do (kolumna E/F) jest wcześniejsza niż luty 2023 a miesiąc zrealizowania płatności (kolumna H) jest równy 2023.02</t>
  </si>
  <si>
    <r>
      <t xml:space="preserve">- suma odpisów </t>
    </r>
    <r>
      <rPr>
        <b/>
        <sz val="11"/>
        <color theme="8" tint="-0.249977111117893"/>
        <rFont val="Calibri"/>
        <family val="2"/>
        <charset val="238"/>
        <scheme val="minor"/>
      </rPr>
      <t xml:space="preserve">wymagalnych </t>
    </r>
    <r>
      <rPr>
        <sz val="11"/>
        <color theme="8" tint="-0.249977111117893"/>
        <rFont val="Calibri"/>
        <family val="2"/>
        <charset val="238"/>
        <scheme val="minor"/>
      </rPr>
      <t>(N72)</t>
    </r>
    <r>
      <rPr>
        <b/>
        <sz val="11"/>
        <color theme="8" tint="-0.249977111117893"/>
        <rFont val="Calibri"/>
        <family val="2"/>
        <charset val="238"/>
        <scheme val="minor"/>
      </rPr>
      <t xml:space="preserve"> </t>
    </r>
    <r>
      <rPr>
        <sz val="11"/>
        <color theme="8" tint="-0.249977111117893"/>
        <rFont val="Calibri"/>
        <family val="2"/>
        <charset val="238"/>
        <scheme val="minor"/>
      </rPr>
      <t xml:space="preserve">i z </t>
    </r>
    <r>
      <rPr>
        <b/>
        <sz val="11"/>
        <color theme="8" tint="-0.249977111117893"/>
        <rFont val="Calibri"/>
        <family val="2"/>
        <charset val="238"/>
        <scheme val="minor"/>
      </rPr>
      <t>poprzednich okresów (Q73)</t>
    </r>
  </si>
  <si>
    <r>
      <t xml:space="preserve">- suma odpisów </t>
    </r>
    <r>
      <rPr>
        <b/>
        <sz val="11"/>
        <color theme="8" tint="-0.249977111117893"/>
        <rFont val="Calibri"/>
        <family val="2"/>
        <charset val="238"/>
        <scheme val="minor"/>
      </rPr>
      <t xml:space="preserve">wymagalnych </t>
    </r>
    <r>
      <rPr>
        <sz val="11"/>
        <color theme="8" tint="-0.249977111117893"/>
        <rFont val="Calibri"/>
        <family val="2"/>
        <charset val="238"/>
        <scheme val="minor"/>
      </rPr>
      <t>(N5)</t>
    </r>
    <r>
      <rPr>
        <b/>
        <sz val="11"/>
        <color theme="8" tint="-0.249977111117893"/>
        <rFont val="Calibri"/>
        <family val="2"/>
        <charset val="238"/>
        <scheme val="minor"/>
      </rPr>
      <t xml:space="preserve"> </t>
    </r>
    <r>
      <rPr>
        <sz val="11"/>
        <color theme="8" tint="-0.249977111117893"/>
        <rFont val="Calibri"/>
        <family val="2"/>
        <charset val="238"/>
        <scheme val="minor"/>
      </rPr>
      <t xml:space="preserve">i z </t>
    </r>
    <r>
      <rPr>
        <b/>
        <sz val="11"/>
        <color theme="8" tint="-0.249977111117893"/>
        <rFont val="Calibri"/>
        <family val="2"/>
        <charset val="238"/>
        <scheme val="minor"/>
      </rPr>
      <t>poprzednich okresów (P6)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</si>
</sst>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z_ł_-;\-* #,##0.00\ _z_ł_-;_-* &quot;-&quot;??\ _z_ł_-;_-@_-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theme="8" tint="-0.249977111117893"/>
      <name val="Calibri"/>
      <family val="2"/>
      <charset val="238"/>
      <scheme val="minor"/>
    </font>
    <font>
      <b/>
      <sz val="11"/>
      <color theme="8" tint="-0.249977111117893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43" fontId="0" fillId="0" borderId="0" xfId="1" applyFont="1"/>
    <xf numFmtId="0" fontId="5" fillId="0" borderId="0" xfId="0" quotePrefix="1" applyFont="1"/>
    <xf numFmtId="164" fontId="0" fillId="0" borderId="0" xfId="0" applyNumberFormat="1"/>
    <xf numFmtId="0" fontId="4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05F50-55BA-4A34-8107-BF7F9A393872}">
  <dimension ref="A1:Z82"/>
  <sheetViews>
    <sheetView tabSelected="1" zoomScaleNormal="100" workbookViewId="0">
      <selection sqref="A1:Z1"/>
    </sheetView>
  </sheetViews>
  <sheetFormatPr defaultRowHeight="14.5" x14ac:dyDescent="0.35"/>
  <cols>
    <col min="4" max="4" width="9.81640625" bestFit="1" customWidth="1"/>
    <col min="5" max="6" width="11.6328125" bestFit="1" customWidth="1"/>
    <col min="7" max="7" width="9.90625" bestFit="1" customWidth="1"/>
    <col min="12" max="13" width="12.453125" bestFit="1" customWidth="1"/>
    <col min="14" max="14" width="11" bestFit="1" customWidth="1"/>
    <col min="17" max="17" width="12.453125" bestFit="1" customWidth="1"/>
    <col min="21" max="21" width="11" bestFit="1" customWidth="1"/>
    <col min="22" max="22" width="14.26953125" bestFit="1" customWidth="1"/>
  </cols>
  <sheetData>
    <row r="1" spans="1:26" ht="19" thickBot="1" x14ac:dyDescent="0.5">
      <c r="A1" s="7" t="s">
        <v>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8.5" x14ac:dyDescent="0.45">
      <c r="A2" s="6" t="s">
        <v>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30.5" x14ac:dyDescent="0.3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35">
      <c r="A4">
        <v>578.55999999999995</v>
      </c>
      <c r="B4">
        <v>396.74</v>
      </c>
      <c r="C4">
        <v>451.6875</v>
      </c>
      <c r="D4">
        <f>IF(A4&gt;B4,ROUND(C4*(A4-B4),2),0)</f>
        <v>82125.820000000007</v>
      </c>
      <c r="E4" s="2">
        <v>44896</v>
      </c>
      <c r="F4" s="2">
        <v>44954</v>
      </c>
      <c r="G4" t="s">
        <v>19</v>
      </c>
      <c r="I4" t="s">
        <v>16</v>
      </c>
      <c r="L4" s="3">
        <f>SUM(D4:D38)</f>
        <v>1863523.45</v>
      </c>
      <c r="M4" s="4" t="s">
        <v>15</v>
      </c>
    </row>
    <row r="5" spans="1:26" x14ac:dyDescent="0.35">
      <c r="A5">
        <v>515.48</v>
      </c>
      <c r="B5">
        <v>463.75</v>
      </c>
      <c r="C5">
        <v>639.9692</v>
      </c>
      <c r="D5">
        <f t="shared" ref="D5:D38" si="0">IF(A5&gt;B5,ROUND(C5*(A5-B5),2),0)</f>
        <v>33105.61</v>
      </c>
      <c r="E5" s="2">
        <v>44897</v>
      </c>
      <c r="F5" s="2">
        <v>44931</v>
      </c>
      <c r="G5" t="s">
        <v>19</v>
      </c>
      <c r="I5" t="s">
        <v>17</v>
      </c>
      <c r="N5" s="3">
        <f>SUM(D4:D10,D13,D19:D20,D23:D25,D27:D28)</f>
        <v>763536.26999999979</v>
      </c>
      <c r="O5" s="4" t="s">
        <v>18</v>
      </c>
    </row>
    <row r="6" spans="1:26" x14ac:dyDescent="0.35">
      <c r="A6">
        <v>500.1</v>
      </c>
      <c r="B6">
        <v>352.62</v>
      </c>
      <c r="C6">
        <v>628.11950000000002</v>
      </c>
      <c r="D6">
        <f t="shared" si="0"/>
        <v>92635.06</v>
      </c>
      <c r="E6" s="2">
        <v>44898</v>
      </c>
      <c r="F6" s="2">
        <v>44954</v>
      </c>
      <c r="G6" t="s">
        <v>19</v>
      </c>
      <c r="I6" t="s">
        <v>24</v>
      </c>
      <c r="P6">
        <v>0</v>
      </c>
    </row>
    <row r="7" spans="1:26" x14ac:dyDescent="0.35">
      <c r="A7">
        <v>381.29</v>
      </c>
      <c r="B7">
        <v>403.62</v>
      </c>
      <c r="C7">
        <v>473.6336</v>
      </c>
      <c r="D7">
        <f t="shared" si="0"/>
        <v>0</v>
      </c>
      <c r="E7" s="2">
        <v>44899</v>
      </c>
      <c r="F7" s="2">
        <v>44931</v>
      </c>
      <c r="G7" t="s">
        <v>19</v>
      </c>
      <c r="I7" t="s">
        <v>9</v>
      </c>
      <c r="U7" s="3">
        <f>N5+P6</f>
        <v>763536.26999999979</v>
      </c>
      <c r="V7" s="4" t="s">
        <v>31</v>
      </c>
    </row>
    <row r="8" spans="1:26" x14ac:dyDescent="0.35">
      <c r="A8">
        <v>420.09</v>
      </c>
      <c r="B8">
        <v>297.32</v>
      </c>
      <c r="C8">
        <v>488.06540000000001</v>
      </c>
      <c r="D8">
        <f t="shared" si="0"/>
        <v>59919.79</v>
      </c>
      <c r="E8" s="2">
        <v>44900</v>
      </c>
      <c r="F8" s="2">
        <v>44954</v>
      </c>
      <c r="G8" t="s">
        <v>19</v>
      </c>
    </row>
    <row r="9" spans="1:26" x14ac:dyDescent="0.35">
      <c r="A9">
        <v>522.41</v>
      </c>
      <c r="B9">
        <v>360.45</v>
      </c>
      <c r="C9">
        <v>607.73559999999998</v>
      </c>
      <c r="D9">
        <f t="shared" si="0"/>
        <v>98428.86</v>
      </c>
      <c r="E9" s="2">
        <v>44901</v>
      </c>
      <c r="F9" s="2">
        <v>44931</v>
      </c>
      <c r="G9" t="s">
        <v>19</v>
      </c>
    </row>
    <row r="10" spans="1:26" x14ac:dyDescent="0.35">
      <c r="A10">
        <v>423.3</v>
      </c>
      <c r="B10">
        <v>457.9</v>
      </c>
      <c r="C10">
        <v>547.50369999999998</v>
      </c>
      <c r="D10">
        <f t="shared" si="0"/>
        <v>0</v>
      </c>
      <c r="E10" s="2">
        <v>44902</v>
      </c>
      <c r="F10" s="2">
        <v>44954</v>
      </c>
      <c r="G10" t="s">
        <v>19</v>
      </c>
    </row>
    <row r="11" spans="1:26" x14ac:dyDescent="0.35">
      <c r="A11">
        <v>484.66</v>
      </c>
      <c r="B11">
        <v>440.59</v>
      </c>
      <c r="C11">
        <v>408.072</v>
      </c>
      <c r="D11">
        <f t="shared" si="0"/>
        <v>17983.73</v>
      </c>
      <c r="E11" s="2">
        <v>44903</v>
      </c>
      <c r="F11" s="2">
        <v>44931</v>
      </c>
    </row>
    <row r="12" spans="1:26" x14ac:dyDescent="0.35">
      <c r="A12">
        <v>469.99</v>
      </c>
      <c r="B12">
        <v>364.17</v>
      </c>
      <c r="C12">
        <v>588.44110000000001</v>
      </c>
      <c r="D12">
        <f t="shared" si="0"/>
        <v>62268.84</v>
      </c>
      <c r="E12" s="2">
        <v>44904</v>
      </c>
      <c r="F12" s="2">
        <v>44954</v>
      </c>
    </row>
    <row r="13" spans="1:26" x14ac:dyDescent="0.35">
      <c r="A13">
        <v>438.42</v>
      </c>
      <c r="B13">
        <v>303.95</v>
      </c>
      <c r="C13">
        <v>468.43419999999998</v>
      </c>
      <c r="D13">
        <f t="shared" si="0"/>
        <v>62990.35</v>
      </c>
      <c r="E13" s="2">
        <v>44905</v>
      </c>
      <c r="F13" s="2">
        <v>44931</v>
      </c>
      <c r="G13" t="s">
        <v>19</v>
      </c>
    </row>
    <row r="14" spans="1:26" x14ac:dyDescent="0.35">
      <c r="A14">
        <v>438.42</v>
      </c>
      <c r="B14">
        <v>303.95</v>
      </c>
      <c r="C14">
        <v>459.22109999999998</v>
      </c>
      <c r="D14">
        <f t="shared" si="0"/>
        <v>61751.46</v>
      </c>
      <c r="E14" s="2">
        <v>44905</v>
      </c>
      <c r="F14" s="2">
        <v>44936</v>
      </c>
    </row>
    <row r="15" spans="1:26" x14ac:dyDescent="0.35">
      <c r="A15">
        <v>588.99</v>
      </c>
      <c r="B15">
        <v>467.13</v>
      </c>
      <c r="C15">
        <v>625.68119999999999</v>
      </c>
      <c r="D15">
        <f t="shared" si="0"/>
        <v>76245.509999999995</v>
      </c>
      <c r="E15" s="2">
        <v>44906</v>
      </c>
      <c r="F15" s="2">
        <v>44954</v>
      </c>
    </row>
    <row r="16" spans="1:26" x14ac:dyDescent="0.35">
      <c r="A16">
        <v>425.76</v>
      </c>
      <c r="B16">
        <v>475.01</v>
      </c>
      <c r="C16">
        <v>548.59699999999998</v>
      </c>
      <c r="D16">
        <f t="shared" si="0"/>
        <v>0</v>
      </c>
      <c r="E16" s="2">
        <v>44907</v>
      </c>
      <c r="F16" s="2">
        <v>44931</v>
      </c>
    </row>
    <row r="17" spans="1:7" x14ac:dyDescent="0.35">
      <c r="A17">
        <v>421.37</v>
      </c>
      <c r="B17">
        <v>314.04000000000002</v>
      </c>
      <c r="C17">
        <v>517.87</v>
      </c>
      <c r="D17">
        <f t="shared" si="0"/>
        <v>55582.99</v>
      </c>
      <c r="E17" s="2">
        <v>44908</v>
      </c>
      <c r="F17" s="2">
        <v>44954</v>
      </c>
    </row>
    <row r="18" spans="1:7" x14ac:dyDescent="0.35">
      <c r="A18">
        <v>512.67999999999995</v>
      </c>
      <c r="B18">
        <v>373.79</v>
      </c>
      <c r="C18">
        <v>603.30110000000002</v>
      </c>
      <c r="D18">
        <f t="shared" si="0"/>
        <v>83792.490000000005</v>
      </c>
      <c r="E18" s="2">
        <v>44909</v>
      </c>
      <c r="F18" s="2">
        <v>44931</v>
      </c>
    </row>
    <row r="19" spans="1:7" x14ac:dyDescent="0.35">
      <c r="A19">
        <v>452.91</v>
      </c>
      <c r="B19">
        <v>450.76</v>
      </c>
      <c r="C19">
        <v>584.06529999999998</v>
      </c>
      <c r="D19">
        <f t="shared" si="0"/>
        <v>1255.74</v>
      </c>
      <c r="E19" s="2">
        <v>44910</v>
      </c>
      <c r="F19" s="2">
        <v>44954</v>
      </c>
      <c r="G19" t="s">
        <v>19</v>
      </c>
    </row>
    <row r="20" spans="1:7" x14ac:dyDescent="0.35">
      <c r="A20">
        <v>397.28</v>
      </c>
      <c r="B20">
        <v>479.92</v>
      </c>
      <c r="C20">
        <v>433.31439999999998</v>
      </c>
      <c r="D20">
        <f t="shared" si="0"/>
        <v>0</v>
      </c>
      <c r="E20" s="2">
        <v>44911</v>
      </c>
      <c r="F20" s="2">
        <v>44931</v>
      </c>
      <c r="G20" t="s">
        <v>19</v>
      </c>
    </row>
    <row r="21" spans="1:7" x14ac:dyDescent="0.35">
      <c r="A21">
        <v>397.28</v>
      </c>
      <c r="B21">
        <v>479.92</v>
      </c>
      <c r="C21">
        <v>514.98299999999995</v>
      </c>
      <c r="D21">
        <f t="shared" si="0"/>
        <v>0</v>
      </c>
      <c r="E21" s="2">
        <v>44911</v>
      </c>
      <c r="F21" s="2">
        <v>44935</v>
      </c>
    </row>
    <row r="22" spans="1:7" x14ac:dyDescent="0.35">
      <c r="A22">
        <v>459.63</v>
      </c>
      <c r="B22">
        <v>281.42</v>
      </c>
      <c r="C22">
        <v>621.44110000000001</v>
      </c>
      <c r="D22">
        <f t="shared" si="0"/>
        <v>110747.02</v>
      </c>
      <c r="E22" s="2">
        <v>44912</v>
      </c>
      <c r="F22" s="2">
        <v>44931</v>
      </c>
    </row>
    <row r="23" spans="1:7" x14ac:dyDescent="0.35">
      <c r="A23">
        <v>502.58</v>
      </c>
      <c r="B23">
        <v>484.89</v>
      </c>
      <c r="C23">
        <v>457.62029999999999</v>
      </c>
      <c r="D23">
        <f t="shared" si="0"/>
        <v>8095.3</v>
      </c>
      <c r="E23" s="2">
        <v>44913</v>
      </c>
      <c r="F23" s="2">
        <v>44954</v>
      </c>
      <c r="G23" t="s">
        <v>19</v>
      </c>
    </row>
    <row r="24" spans="1:7" x14ac:dyDescent="0.35">
      <c r="A24">
        <v>517.63</v>
      </c>
      <c r="B24">
        <v>291.25</v>
      </c>
      <c r="C24">
        <v>639.28779999999995</v>
      </c>
      <c r="D24">
        <f t="shared" si="0"/>
        <v>144721.97</v>
      </c>
      <c r="E24" s="2">
        <v>44914</v>
      </c>
      <c r="F24" s="2">
        <v>44931</v>
      </c>
      <c r="G24" t="s">
        <v>19</v>
      </c>
    </row>
    <row r="25" spans="1:7" x14ac:dyDescent="0.35">
      <c r="A25">
        <v>517.63</v>
      </c>
      <c r="B25">
        <v>291.25</v>
      </c>
      <c r="C25">
        <v>490.29500000000002</v>
      </c>
      <c r="D25">
        <f t="shared" si="0"/>
        <v>110992.98</v>
      </c>
      <c r="E25" s="2">
        <v>44914</v>
      </c>
      <c r="F25" s="2">
        <v>44932</v>
      </c>
      <c r="G25" t="s">
        <v>19</v>
      </c>
    </row>
    <row r="26" spans="1:7" x14ac:dyDescent="0.35">
      <c r="A26">
        <v>517.63</v>
      </c>
      <c r="B26">
        <v>291.25</v>
      </c>
      <c r="C26">
        <v>612.4828</v>
      </c>
      <c r="D26">
        <f t="shared" si="0"/>
        <v>138653.85999999999</v>
      </c>
      <c r="E26" s="2">
        <v>44914</v>
      </c>
      <c r="F26" s="2">
        <v>44954</v>
      </c>
    </row>
    <row r="27" spans="1:7" x14ac:dyDescent="0.35">
      <c r="A27">
        <v>456.86</v>
      </c>
      <c r="B27">
        <v>374.32</v>
      </c>
      <c r="C27">
        <v>514.45129999999995</v>
      </c>
      <c r="D27">
        <f t="shared" si="0"/>
        <v>42462.81</v>
      </c>
      <c r="E27" s="2">
        <v>44915</v>
      </c>
      <c r="F27" s="2">
        <v>44954</v>
      </c>
      <c r="G27" t="s">
        <v>19</v>
      </c>
    </row>
    <row r="28" spans="1:7" x14ac:dyDescent="0.35">
      <c r="A28">
        <v>512.32000000000005</v>
      </c>
      <c r="B28">
        <v>457.32</v>
      </c>
      <c r="C28">
        <v>487.30869999999999</v>
      </c>
      <c r="D28">
        <f t="shared" si="0"/>
        <v>26801.98</v>
      </c>
      <c r="E28" s="2">
        <v>44916</v>
      </c>
      <c r="F28" s="2">
        <v>44931</v>
      </c>
      <c r="G28" t="s">
        <v>19</v>
      </c>
    </row>
    <row r="29" spans="1:7" x14ac:dyDescent="0.35">
      <c r="A29">
        <v>413.86</v>
      </c>
      <c r="B29">
        <v>310.11</v>
      </c>
      <c r="C29">
        <v>400.95760000000001</v>
      </c>
      <c r="D29">
        <f t="shared" si="0"/>
        <v>41599.35</v>
      </c>
      <c r="E29" s="2">
        <v>44917</v>
      </c>
      <c r="F29" s="2">
        <v>44954</v>
      </c>
    </row>
    <row r="30" spans="1:7" x14ac:dyDescent="0.35">
      <c r="A30">
        <v>450.11</v>
      </c>
      <c r="B30">
        <v>414.85</v>
      </c>
      <c r="C30">
        <v>491.32650000000001</v>
      </c>
      <c r="D30">
        <f t="shared" si="0"/>
        <v>17324.169999999998</v>
      </c>
      <c r="E30" s="2">
        <v>44918</v>
      </c>
      <c r="F30" s="2">
        <v>44931</v>
      </c>
    </row>
    <row r="31" spans="1:7" x14ac:dyDescent="0.35">
      <c r="A31">
        <v>451.43</v>
      </c>
      <c r="B31">
        <v>401.68</v>
      </c>
      <c r="C31">
        <v>570.90899999999999</v>
      </c>
      <c r="D31">
        <f t="shared" si="0"/>
        <v>28402.720000000001</v>
      </c>
      <c r="E31" s="2">
        <v>44919</v>
      </c>
      <c r="F31" s="2">
        <v>44954</v>
      </c>
    </row>
    <row r="32" spans="1:7" x14ac:dyDescent="0.35">
      <c r="A32">
        <v>419.15</v>
      </c>
      <c r="B32">
        <v>362.91</v>
      </c>
      <c r="C32">
        <v>499.82560000000001</v>
      </c>
      <c r="D32">
        <f t="shared" si="0"/>
        <v>28110.19</v>
      </c>
      <c r="E32" s="2">
        <v>44920</v>
      </c>
      <c r="F32" s="2">
        <v>44931</v>
      </c>
    </row>
    <row r="33" spans="1:26" x14ac:dyDescent="0.35">
      <c r="A33">
        <v>440.55</v>
      </c>
      <c r="B33">
        <v>361.1</v>
      </c>
      <c r="C33">
        <v>466.07139999999998</v>
      </c>
      <c r="D33">
        <f t="shared" si="0"/>
        <v>37029.370000000003</v>
      </c>
      <c r="E33" s="2">
        <v>44921</v>
      </c>
      <c r="F33" s="2">
        <v>44954</v>
      </c>
    </row>
    <row r="34" spans="1:26" x14ac:dyDescent="0.35">
      <c r="A34">
        <v>556.91999999999996</v>
      </c>
      <c r="B34">
        <v>370.86</v>
      </c>
      <c r="C34">
        <v>423.25760000000002</v>
      </c>
      <c r="D34">
        <f t="shared" si="0"/>
        <v>78751.31</v>
      </c>
      <c r="E34" s="2">
        <v>44922</v>
      </c>
      <c r="F34" s="2">
        <v>44931</v>
      </c>
    </row>
    <row r="35" spans="1:26" x14ac:dyDescent="0.35">
      <c r="A35">
        <v>560.29</v>
      </c>
      <c r="B35">
        <v>434.26</v>
      </c>
      <c r="C35">
        <v>573.87390000000005</v>
      </c>
      <c r="D35">
        <f t="shared" si="0"/>
        <v>72325.33</v>
      </c>
      <c r="E35" s="2">
        <v>44923</v>
      </c>
      <c r="F35" s="2">
        <v>44954</v>
      </c>
    </row>
    <row r="36" spans="1:26" x14ac:dyDescent="0.35">
      <c r="A36">
        <v>452.51</v>
      </c>
      <c r="B36">
        <v>396.78</v>
      </c>
      <c r="C36">
        <v>499.85019999999997</v>
      </c>
      <c r="D36">
        <f t="shared" si="0"/>
        <v>27856.65</v>
      </c>
      <c r="E36" s="2">
        <v>44924</v>
      </c>
      <c r="F36" s="2">
        <v>44931</v>
      </c>
    </row>
    <row r="37" spans="1:26" x14ac:dyDescent="0.35">
      <c r="A37">
        <v>506.95</v>
      </c>
      <c r="B37">
        <v>357.26</v>
      </c>
      <c r="C37">
        <v>592.97820000000002</v>
      </c>
      <c r="D37">
        <f t="shared" si="0"/>
        <v>88762.91</v>
      </c>
      <c r="E37" s="2">
        <v>44925</v>
      </c>
      <c r="F37" s="2">
        <v>44954</v>
      </c>
    </row>
    <row r="38" spans="1:26" x14ac:dyDescent="0.35">
      <c r="A38">
        <v>428.17</v>
      </c>
      <c r="B38">
        <v>315.60000000000002</v>
      </c>
      <c r="C38">
        <v>646.70230000000004</v>
      </c>
      <c r="D38">
        <f t="shared" si="0"/>
        <v>72799.28</v>
      </c>
      <c r="E38" s="2">
        <v>44926</v>
      </c>
      <c r="F38" s="2">
        <v>44931</v>
      </c>
    </row>
    <row r="39" spans="1:26" ht="15" thickBot="1" x14ac:dyDescent="0.4"/>
    <row r="40" spans="1:26" ht="18.5" x14ac:dyDescent="0.45">
      <c r="A40" s="6" t="s">
        <v>10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30.5" x14ac:dyDescent="0.35">
      <c r="A41" s="1" t="s">
        <v>0</v>
      </c>
      <c r="B41" s="1" t="s">
        <v>1</v>
      </c>
      <c r="C41" s="1" t="s">
        <v>2</v>
      </c>
      <c r="D41" s="1" t="s">
        <v>3</v>
      </c>
      <c r="E41" s="1" t="s">
        <v>20</v>
      </c>
      <c r="F41" s="1" t="s">
        <v>21</v>
      </c>
      <c r="G41" s="1" t="s">
        <v>5</v>
      </c>
      <c r="H41" s="1" t="s">
        <v>6</v>
      </c>
    </row>
    <row r="42" spans="1:26" x14ac:dyDescent="0.35">
      <c r="A42">
        <v>484.66</v>
      </c>
      <c r="B42">
        <v>440.59</v>
      </c>
      <c r="C42">
        <v>408.072</v>
      </c>
      <c r="D42">
        <v>17983.73</v>
      </c>
      <c r="E42" s="2">
        <v>44903</v>
      </c>
      <c r="F42" s="2">
        <v>44903</v>
      </c>
      <c r="G42" s="2">
        <v>44931</v>
      </c>
      <c r="H42" t="s">
        <v>12</v>
      </c>
      <c r="J42" t="s">
        <v>16</v>
      </c>
      <c r="M42" s="3">
        <f>SUM(D62:D67)</f>
        <v>663655.34</v>
      </c>
      <c r="N42" s="4" t="s">
        <v>27</v>
      </c>
    </row>
    <row r="43" spans="1:26" x14ac:dyDescent="0.35">
      <c r="A43">
        <v>469.99</v>
      </c>
      <c r="B43">
        <v>364.17</v>
      </c>
      <c r="C43">
        <v>588.44110000000001</v>
      </c>
      <c r="D43">
        <v>62268.84</v>
      </c>
      <c r="E43" s="2">
        <v>44904</v>
      </c>
      <c r="F43" s="2">
        <v>44904</v>
      </c>
      <c r="G43" s="2">
        <v>44954</v>
      </c>
      <c r="H43" t="s">
        <v>12</v>
      </c>
      <c r="J43" t="s">
        <v>17</v>
      </c>
      <c r="N43" s="3">
        <f>D63</f>
        <v>92219.33</v>
      </c>
      <c r="O43" s="4" t="s">
        <v>23</v>
      </c>
    </row>
    <row r="44" spans="1:26" x14ac:dyDescent="0.35">
      <c r="A44">
        <v>438.42</v>
      </c>
      <c r="B44">
        <v>303.95</v>
      </c>
      <c r="C44">
        <v>459.22109999999998</v>
      </c>
      <c r="D44">
        <v>61751.46</v>
      </c>
      <c r="E44" s="2">
        <v>44905</v>
      </c>
      <c r="F44" s="2">
        <v>44905</v>
      </c>
      <c r="G44" s="2">
        <v>44936</v>
      </c>
      <c r="H44" t="s">
        <v>12</v>
      </c>
      <c r="J44" t="s">
        <v>24</v>
      </c>
      <c r="Q44" s="3">
        <f>SUM(D42:D61)</f>
        <v>1099987.1799999997</v>
      </c>
      <c r="R44" s="4" t="s">
        <v>22</v>
      </c>
    </row>
    <row r="45" spans="1:26" x14ac:dyDescent="0.35">
      <c r="A45">
        <v>588.99</v>
      </c>
      <c r="B45">
        <v>467.13</v>
      </c>
      <c r="C45">
        <v>625.68119999999999</v>
      </c>
      <c r="D45">
        <v>76245.509999999995</v>
      </c>
      <c r="E45" s="2">
        <v>44906</v>
      </c>
      <c r="F45" s="2">
        <v>44906</v>
      </c>
      <c r="G45" s="2">
        <v>44954</v>
      </c>
      <c r="H45" t="s">
        <v>12</v>
      </c>
      <c r="J45" t="s">
        <v>9</v>
      </c>
      <c r="V45" s="5">
        <f>Q44+N43</f>
        <v>1192206.5099999998</v>
      </c>
      <c r="W45" s="4" t="s">
        <v>25</v>
      </c>
    </row>
    <row r="46" spans="1:26" x14ac:dyDescent="0.35">
      <c r="A46">
        <v>425.76</v>
      </c>
      <c r="B46">
        <v>475.01</v>
      </c>
      <c r="C46">
        <v>548.59699999999998</v>
      </c>
      <c r="D46">
        <v>0</v>
      </c>
      <c r="E46" s="2">
        <v>44907</v>
      </c>
      <c r="F46" s="2">
        <v>44907</v>
      </c>
      <c r="G46" s="2">
        <v>44931</v>
      </c>
      <c r="H46" t="s">
        <v>12</v>
      </c>
    </row>
    <row r="47" spans="1:26" x14ac:dyDescent="0.35">
      <c r="A47">
        <v>421.37</v>
      </c>
      <c r="B47">
        <v>314.04000000000002</v>
      </c>
      <c r="C47">
        <v>517.87</v>
      </c>
      <c r="D47">
        <v>55582.99</v>
      </c>
      <c r="E47" s="2">
        <v>44908</v>
      </c>
      <c r="F47" s="2">
        <v>44908</v>
      </c>
      <c r="G47" s="2">
        <v>44954</v>
      </c>
      <c r="H47" t="s">
        <v>12</v>
      </c>
    </row>
    <row r="48" spans="1:26" x14ac:dyDescent="0.35">
      <c r="A48">
        <v>512.67999999999995</v>
      </c>
      <c r="B48">
        <v>373.79</v>
      </c>
      <c r="C48">
        <v>603.30110000000002</v>
      </c>
      <c r="D48">
        <v>83792.490000000005</v>
      </c>
      <c r="E48" s="2">
        <v>44909</v>
      </c>
      <c r="F48" s="2">
        <v>44909</v>
      </c>
      <c r="G48" s="2">
        <v>44931</v>
      </c>
      <c r="H48" t="s">
        <v>12</v>
      </c>
    </row>
    <row r="49" spans="1:8" x14ac:dyDescent="0.35">
      <c r="A49">
        <v>397.28</v>
      </c>
      <c r="B49">
        <v>479.92</v>
      </c>
      <c r="C49">
        <v>514.98299999999995</v>
      </c>
      <c r="D49">
        <v>0</v>
      </c>
      <c r="E49" s="2">
        <v>44911</v>
      </c>
      <c r="F49" s="2">
        <v>44911</v>
      </c>
      <c r="G49" s="2">
        <v>44935</v>
      </c>
      <c r="H49" t="s">
        <v>12</v>
      </c>
    </row>
    <row r="50" spans="1:8" x14ac:dyDescent="0.35">
      <c r="A50">
        <v>459.63</v>
      </c>
      <c r="B50">
        <v>281.42</v>
      </c>
      <c r="C50">
        <v>621.44110000000001</v>
      </c>
      <c r="D50">
        <v>110747.02</v>
      </c>
      <c r="E50" s="2">
        <v>44912</v>
      </c>
      <c r="F50" s="2">
        <v>44912</v>
      </c>
      <c r="G50" s="2">
        <v>44931</v>
      </c>
      <c r="H50" t="s">
        <v>12</v>
      </c>
    </row>
    <row r="51" spans="1:8" x14ac:dyDescent="0.35">
      <c r="A51">
        <v>517.63</v>
      </c>
      <c r="B51">
        <v>291.25</v>
      </c>
      <c r="C51">
        <v>612.4828</v>
      </c>
      <c r="D51">
        <v>138653.85999999999</v>
      </c>
      <c r="E51" s="2">
        <v>44914</v>
      </c>
      <c r="F51" s="2">
        <v>44914</v>
      </c>
      <c r="G51" s="2">
        <v>44954</v>
      </c>
      <c r="H51" t="s">
        <v>12</v>
      </c>
    </row>
    <row r="52" spans="1:8" x14ac:dyDescent="0.35">
      <c r="A52">
        <v>413.86</v>
      </c>
      <c r="B52">
        <v>310.11</v>
      </c>
      <c r="C52">
        <v>400.95760000000001</v>
      </c>
      <c r="D52">
        <v>41599.35</v>
      </c>
      <c r="E52" s="2">
        <v>44917</v>
      </c>
      <c r="F52" s="2">
        <v>44917</v>
      </c>
      <c r="G52" s="2">
        <v>44954</v>
      </c>
      <c r="H52" t="s">
        <v>12</v>
      </c>
    </row>
    <row r="53" spans="1:8" x14ac:dyDescent="0.35">
      <c r="A53">
        <v>450.11</v>
      </c>
      <c r="B53">
        <v>414.85</v>
      </c>
      <c r="C53">
        <v>491.32650000000001</v>
      </c>
      <c r="D53">
        <v>17324.169999999998</v>
      </c>
      <c r="E53" s="2">
        <v>44918</v>
      </c>
      <c r="F53" s="2">
        <v>44918</v>
      </c>
      <c r="G53" s="2">
        <v>44931</v>
      </c>
      <c r="H53" t="s">
        <v>12</v>
      </c>
    </row>
    <row r="54" spans="1:8" x14ac:dyDescent="0.35">
      <c r="A54">
        <v>451.43</v>
      </c>
      <c r="B54">
        <v>401.68</v>
      </c>
      <c r="C54">
        <v>570.90899999999999</v>
      </c>
      <c r="D54">
        <v>28402.720000000001</v>
      </c>
      <c r="E54" s="2">
        <v>44919</v>
      </c>
      <c r="F54" s="2">
        <v>44919</v>
      </c>
      <c r="G54" s="2">
        <v>44954</v>
      </c>
      <c r="H54" t="s">
        <v>12</v>
      </c>
    </row>
    <row r="55" spans="1:8" x14ac:dyDescent="0.35">
      <c r="A55">
        <v>419.15</v>
      </c>
      <c r="B55">
        <v>362.91</v>
      </c>
      <c r="C55">
        <v>499.82560000000001</v>
      </c>
      <c r="D55">
        <v>28110.19</v>
      </c>
      <c r="E55" s="2">
        <v>44920</v>
      </c>
      <c r="F55" s="2">
        <v>44920</v>
      </c>
      <c r="G55" s="2">
        <v>44931</v>
      </c>
      <c r="H55" t="s">
        <v>12</v>
      </c>
    </row>
    <row r="56" spans="1:8" x14ac:dyDescent="0.35">
      <c r="A56">
        <v>440.55</v>
      </c>
      <c r="B56">
        <v>361.1</v>
      </c>
      <c r="C56">
        <v>466.07139999999998</v>
      </c>
      <c r="D56">
        <v>37029.370000000003</v>
      </c>
      <c r="E56" s="2">
        <v>44921</v>
      </c>
      <c r="F56" s="2">
        <v>44921</v>
      </c>
      <c r="G56" s="2">
        <v>44954</v>
      </c>
      <c r="H56" t="s">
        <v>12</v>
      </c>
    </row>
    <row r="57" spans="1:8" x14ac:dyDescent="0.35">
      <c r="A57">
        <v>556.91999999999996</v>
      </c>
      <c r="B57">
        <v>370.86</v>
      </c>
      <c r="C57">
        <v>423.25760000000002</v>
      </c>
      <c r="D57">
        <v>78751.31</v>
      </c>
      <c r="E57" s="2">
        <v>44922</v>
      </c>
      <c r="F57" s="2">
        <v>44922</v>
      </c>
      <c r="G57" s="2">
        <v>44931</v>
      </c>
      <c r="H57" t="s">
        <v>12</v>
      </c>
    </row>
    <row r="58" spans="1:8" x14ac:dyDescent="0.35">
      <c r="A58">
        <v>560.29</v>
      </c>
      <c r="B58">
        <v>434.26</v>
      </c>
      <c r="C58">
        <v>573.87390000000005</v>
      </c>
      <c r="D58">
        <v>72325.33</v>
      </c>
      <c r="E58" s="2">
        <v>44923</v>
      </c>
      <c r="F58" s="2">
        <v>44923</v>
      </c>
      <c r="G58" s="2">
        <v>44954</v>
      </c>
      <c r="H58" t="s">
        <v>12</v>
      </c>
    </row>
    <row r="59" spans="1:8" x14ac:dyDescent="0.35">
      <c r="A59">
        <v>452.51</v>
      </c>
      <c r="B59">
        <v>396.78</v>
      </c>
      <c r="C59">
        <v>499.85019999999997</v>
      </c>
      <c r="D59">
        <v>27856.65</v>
      </c>
      <c r="E59" s="2">
        <v>44924</v>
      </c>
      <c r="F59" s="2">
        <v>44924</v>
      </c>
      <c r="G59" s="2">
        <v>44931</v>
      </c>
      <c r="H59" t="s">
        <v>12</v>
      </c>
    </row>
    <row r="60" spans="1:8" x14ac:dyDescent="0.35">
      <c r="A60">
        <v>506.95</v>
      </c>
      <c r="B60">
        <v>357.26</v>
      </c>
      <c r="C60">
        <v>592.97820000000002</v>
      </c>
      <c r="D60">
        <v>88762.91</v>
      </c>
      <c r="E60" s="2">
        <v>44925</v>
      </c>
      <c r="F60" s="2">
        <v>44925</v>
      </c>
      <c r="G60" s="2">
        <v>44954</v>
      </c>
      <c r="H60" t="s">
        <v>12</v>
      </c>
    </row>
    <row r="61" spans="1:8" x14ac:dyDescent="0.35">
      <c r="A61">
        <v>428.17</v>
      </c>
      <c r="B61">
        <v>315.60000000000002</v>
      </c>
      <c r="C61">
        <v>646.70230000000004</v>
      </c>
      <c r="D61">
        <v>72799.28</v>
      </c>
      <c r="E61" s="2">
        <v>44926</v>
      </c>
      <c r="F61" s="2">
        <v>44926</v>
      </c>
      <c r="G61" s="2">
        <v>44931</v>
      </c>
      <c r="H61" t="s">
        <v>12</v>
      </c>
    </row>
    <row r="62" spans="1:8" x14ac:dyDescent="0.35">
      <c r="A62">
        <v>438.42</v>
      </c>
      <c r="B62">
        <v>364.17</v>
      </c>
      <c r="C62">
        <v>2781.0983000000001</v>
      </c>
      <c r="D62">
        <v>206496.55</v>
      </c>
      <c r="E62" s="2">
        <v>44927</v>
      </c>
      <c r="F62" s="2">
        <v>44936</v>
      </c>
      <c r="G62" s="2">
        <v>44954</v>
      </c>
    </row>
    <row r="63" spans="1:8" x14ac:dyDescent="0.35">
      <c r="A63">
        <v>438.42</v>
      </c>
      <c r="B63">
        <v>364.17</v>
      </c>
      <c r="C63">
        <v>1242.0111999999999</v>
      </c>
      <c r="D63">
        <v>92219.33</v>
      </c>
      <c r="E63" s="2">
        <v>44927</v>
      </c>
      <c r="F63" s="2">
        <v>44936</v>
      </c>
      <c r="G63" s="2">
        <v>44954</v>
      </c>
      <c r="H63" t="s">
        <v>12</v>
      </c>
    </row>
    <row r="64" spans="1:8" x14ac:dyDescent="0.35">
      <c r="A64">
        <v>438.42</v>
      </c>
      <c r="B64">
        <v>364.17</v>
      </c>
      <c r="C64">
        <v>1355.0588</v>
      </c>
      <c r="D64">
        <v>100613.12</v>
      </c>
      <c r="E64" s="2">
        <v>44927</v>
      </c>
      <c r="F64" s="2">
        <v>44936</v>
      </c>
      <c r="G64" s="2">
        <v>44955</v>
      </c>
    </row>
    <row r="65" spans="1:26" x14ac:dyDescent="0.35">
      <c r="A65">
        <v>397.28</v>
      </c>
      <c r="B65">
        <v>396.78</v>
      </c>
      <c r="C65">
        <v>3078.2559999999999</v>
      </c>
      <c r="D65">
        <v>1539.13</v>
      </c>
      <c r="E65" s="2">
        <v>44937</v>
      </c>
      <c r="F65" s="2">
        <v>44946</v>
      </c>
      <c r="G65" s="2">
        <v>44974</v>
      </c>
    </row>
    <row r="66" spans="1:26" x14ac:dyDescent="0.35">
      <c r="A66">
        <v>397.28</v>
      </c>
      <c r="B66">
        <v>396.78</v>
      </c>
      <c r="C66">
        <v>2588.9902999999999</v>
      </c>
      <c r="D66">
        <v>1294.5</v>
      </c>
      <c r="E66" s="2">
        <v>44937</v>
      </c>
      <c r="F66" s="2">
        <v>44946</v>
      </c>
      <c r="G66" s="2">
        <v>44977</v>
      </c>
    </row>
    <row r="67" spans="1:26" x14ac:dyDescent="0.35">
      <c r="A67">
        <v>421.37</v>
      </c>
      <c r="B67">
        <v>364.17</v>
      </c>
      <c r="C67">
        <v>4571.5508</v>
      </c>
      <c r="D67">
        <v>261492.71</v>
      </c>
      <c r="E67" s="2">
        <v>44947</v>
      </c>
      <c r="F67" s="2">
        <v>44957</v>
      </c>
      <c r="G67" s="2">
        <v>44984</v>
      </c>
    </row>
    <row r="68" spans="1:26" ht="15" thickBot="1" x14ac:dyDescent="0.4"/>
    <row r="69" spans="1:26" ht="18.5" x14ac:dyDescent="0.45">
      <c r="A69" s="6" t="s">
        <v>11</v>
      </c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30.5" x14ac:dyDescent="0.35">
      <c r="A70" s="1" t="s">
        <v>0</v>
      </c>
      <c r="B70" s="1" t="s">
        <v>1</v>
      </c>
      <c r="C70" s="1" t="s">
        <v>2</v>
      </c>
      <c r="D70" s="1" t="s">
        <v>3</v>
      </c>
      <c r="E70" s="1" t="s">
        <v>20</v>
      </c>
      <c r="F70" s="1" t="s">
        <v>21</v>
      </c>
      <c r="G70" s="1" t="s">
        <v>5</v>
      </c>
      <c r="H70" s="1" t="s">
        <v>6</v>
      </c>
    </row>
    <row r="71" spans="1:26" x14ac:dyDescent="0.35">
      <c r="A71">
        <v>438.42</v>
      </c>
      <c r="B71">
        <v>364.17</v>
      </c>
      <c r="C71">
        <v>2781.0983000000001</v>
      </c>
      <c r="D71">
        <v>206496.55</v>
      </c>
      <c r="E71" s="2">
        <v>44927</v>
      </c>
      <c r="F71" s="2">
        <v>44936</v>
      </c>
      <c r="G71" s="2">
        <v>44954</v>
      </c>
      <c r="H71" t="s">
        <v>13</v>
      </c>
      <c r="J71" t="s">
        <v>16</v>
      </c>
      <c r="M71" s="3">
        <f>SUM(D76:D82)</f>
        <v>1405336.0799999998</v>
      </c>
      <c r="N71" s="4" t="s">
        <v>26</v>
      </c>
    </row>
    <row r="72" spans="1:26" x14ac:dyDescent="0.35">
      <c r="A72">
        <v>438.42</v>
      </c>
      <c r="B72">
        <v>364.17</v>
      </c>
      <c r="C72">
        <v>1355.0588</v>
      </c>
      <c r="D72">
        <v>100613.12</v>
      </c>
      <c r="E72" s="2">
        <v>44927</v>
      </c>
      <c r="F72" s="2">
        <v>44936</v>
      </c>
      <c r="G72" s="2">
        <v>44955</v>
      </c>
      <c r="H72" t="s">
        <v>13</v>
      </c>
      <c r="J72" t="s">
        <v>17</v>
      </c>
      <c r="N72" s="3">
        <f>D77</f>
        <v>84042.14</v>
      </c>
      <c r="O72" s="4" t="s">
        <v>28</v>
      </c>
    </row>
    <row r="73" spans="1:26" x14ac:dyDescent="0.35">
      <c r="A73">
        <v>397.28</v>
      </c>
      <c r="B73">
        <v>396.78</v>
      </c>
      <c r="C73">
        <v>3078.2559999999999</v>
      </c>
      <c r="D73">
        <v>1539.13</v>
      </c>
      <c r="E73" s="2">
        <v>44937</v>
      </c>
      <c r="F73" s="2">
        <v>44946</v>
      </c>
      <c r="G73" s="2">
        <v>44974</v>
      </c>
      <c r="H73" t="s">
        <v>13</v>
      </c>
      <c r="J73" t="s">
        <v>24</v>
      </c>
      <c r="Q73" s="3">
        <f>SUM(D71:D75)</f>
        <v>571436.01</v>
      </c>
      <c r="R73" s="4" t="s">
        <v>29</v>
      </c>
    </row>
    <row r="74" spans="1:26" x14ac:dyDescent="0.35">
      <c r="A74">
        <v>397.28</v>
      </c>
      <c r="B74">
        <v>396.78</v>
      </c>
      <c r="C74">
        <v>2588.9902999999999</v>
      </c>
      <c r="D74">
        <v>1294.5</v>
      </c>
      <c r="E74" s="2">
        <v>44937</v>
      </c>
      <c r="F74" s="2">
        <v>44946</v>
      </c>
      <c r="G74" s="2">
        <v>44977</v>
      </c>
      <c r="H74" t="s">
        <v>13</v>
      </c>
      <c r="J74" t="s">
        <v>9</v>
      </c>
      <c r="V74" s="5">
        <f>Q73+N72</f>
        <v>655478.15</v>
      </c>
      <c r="W74" s="4" t="s">
        <v>30</v>
      </c>
    </row>
    <row r="75" spans="1:26" x14ac:dyDescent="0.35">
      <c r="A75">
        <v>421.37</v>
      </c>
      <c r="B75">
        <v>364.17</v>
      </c>
      <c r="C75">
        <v>4571.5508</v>
      </c>
      <c r="D75">
        <v>261492.71</v>
      </c>
      <c r="E75" s="2">
        <v>44947</v>
      </c>
      <c r="F75" s="2">
        <v>44957</v>
      </c>
      <c r="G75" s="2">
        <v>44984</v>
      </c>
      <c r="H75" t="s">
        <v>13</v>
      </c>
    </row>
    <row r="76" spans="1:26" x14ac:dyDescent="0.35">
      <c r="A76">
        <v>351.27</v>
      </c>
      <c r="B76">
        <v>329.28</v>
      </c>
      <c r="C76">
        <v>3840.2564000000002</v>
      </c>
      <c r="D76">
        <v>84447.24</v>
      </c>
      <c r="E76" s="2">
        <v>44958</v>
      </c>
      <c r="F76" s="2">
        <v>44967</v>
      </c>
      <c r="G76" s="2">
        <v>44985</v>
      </c>
    </row>
    <row r="77" spans="1:26" x14ac:dyDescent="0.35">
      <c r="A77">
        <v>351.27</v>
      </c>
      <c r="B77">
        <v>329.28</v>
      </c>
      <c r="C77">
        <v>3821.8344000000002</v>
      </c>
      <c r="D77">
        <v>84042.14</v>
      </c>
      <c r="E77" s="2">
        <v>44958</v>
      </c>
      <c r="F77" s="2">
        <v>44967</v>
      </c>
      <c r="G77" s="2">
        <v>44985</v>
      </c>
      <c r="H77" t="s">
        <v>13</v>
      </c>
    </row>
    <row r="78" spans="1:26" x14ac:dyDescent="0.35">
      <c r="A78">
        <v>417.21</v>
      </c>
      <c r="B78">
        <v>351.2</v>
      </c>
      <c r="C78">
        <v>4068.4792000000002</v>
      </c>
      <c r="D78">
        <v>268560.31</v>
      </c>
      <c r="E78" s="2">
        <v>44968</v>
      </c>
      <c r="F78" s="2">
        <v>44978</v>
      </c>
      <c r="G78" s="2">
        <v>44992</v>
      </c>
    </row>
    <row r="79" spans="1:26" x14ac:dyDescent="0.35">
      <c r="A79">
        <v>417.21</v>
      </c>
      <c r="B79">
        <v>351.2</v>
      </c>
      <c r="C79">
        <v>4792.1819999999998</v>
      </c>
      <c r="D79">
        <v>316331.93</v>
      </c>
      <c r="E79" s="2">
        <v>44968</v>
      </c>
      <c r="F79" s="2">
        <v>44978</v>
      </c>
      <c r="G79" s="2">
        <v>44994</v>
      </c>
    </row>
    <row r="80" spans="1:26" x14ac:dyDescent="0.35">
      <c r="A80">
        <v>419.01</v>
      </c>
      <c r="B80">
        <v>370.02</v>
      </c>
      <c r="C80">
        <v>4366.9822999999997</v>
      </c>
      <c r="D80">
        <v>213938.46</v>
      </c>
      <c r="E80" s="2">
        <v>44978</v>
      </c>
      <c r="F80" s="2">
        <v>44985</v>
      </c>
      <c r="G80" s="2">
        <v>45000</v>
      </c>
    </row>
    <row r="81" spans="1:8" x14ac:dyDescent="0.35">
      <c r="A81">
        <v>419.01</v>
      </c>
      <c r="B81">
        <v>370.02</v>
      </c>
      <c r="C81">
        <v>4873.9332000000004</v>
      </c>
      <c r="D81">
        <v>238773.99</v>
      </c>
      <c r="E81" s="2">
        <v>44978</v>
      </c>
      <c r="F81" s="2">
        <v>44985</v>
      </c>
      <c r="G81" s="2">
        <v>45002</v>
      </c>
    </row>
    <row r="82" spans="1:8" x14ac:dyDescent="0.35">
      <c r="A82">
        <v>419.01</v>
      </c>
      <c r="B82">
        <v>370.02</v>
      </c>
      <c r="C82">
        <v>4066.9933999999998</v>
      </c>
      <c r="D82">
        <v>199242.01</v>
      </c>
      <c r="E82" s="2">
        <v>44978</v>
      </c>
      <c r="F82" s="2">
        <v>44985</v>
      </c>
      <c r="G82" s="2">
        <v>45002</v>
      </c>
      <c r="H82" t="s">
        <v>14</v>
      </c>
    </row>
  </sheetData>
  <mergeCells count="4">
    <mergeCell ref="A1:Z1"/>
    <mergeCell ref="A2:Z2"/>
    <mergeCell ref="A40:Z40"/>
    <mergeCell ref="A69:Z69"/>
  </mergeCells>
  <pageMargins left="0.7" right="0.7" top="0.75" bottom="0.75" header="0.3" footer="0.3"/>
  <pageSetup paperSize="9" orientation="portrait" r:id="rId1"/>
  <ignoredErrors>
    <ignoredError sqref="M42 Q44 M71 Q7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Przedsiębiorstwo obrotu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Stopiński Jakub</dc:creator>
  <cp:lastModifiedBy>Stopiński Jakub</cp:lastModifiedBy>
  <dcterms:created xsi:type="dcterms:W3CDTF">2023-03-16T21:13:26Z</dcterms:created>
  <dcterms:modified xsi:type="dcterms:W3CDTF">2023-03-17T07:56:35Z</dcterms:modified>
</cp:coreProperties>
</file>